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25" windowWidth="16020" windowHeight="7890" tabRatio="752" activeTab="2"/>
  </bookViews>
  <sheets>
    <sheet name="Do First" sheetId="1" r:id="rId1"/>
    <sheet name="Part I Funding" sheetId="2" r:id="rId2"/>
    <sheet name="Part II Planned SE Expenditures" sheetId="3" r:id="rId3"/>
    <sheet name="Districts-Colleges" sheetId="4" state="hidden" r:id="rId4"/>
    <sheet name="Yes-No" sheetId="5" state="hidden" r:id="rId5"/>
    <sheet name="Sheet1" sheetId="6" r:id="rId6"/>
  </sheets>
  <externalReferences>
    <externalReference r:id="rId9"/>
    <externalReference r:id="rId10"/>
    <externalReference r:id="rId11"/>
    <externalReference r:id="rId12"/>
    <externalReference r:id="rId13"/>
    <externalReference r:id="rId14"/>
  </externalReferences>
  <definedNames>
    <definedName name="\c" localSheetId="2">'[1]Special Class FTES calc'!#REF!</definedName>
    <definedName name="\c" localSheetId="4">'[4]Special Class FTES calc'!#REF!</definedName>
    <definedName name="\c">'[1]Special Class FTES calc'!#REF!</definedName>
    <definedName name="_ftn1" localSheetId="2">'Part II Planned SE Expenditures'!#REF!</definedName>
    <definedName name="_ftn2" localSheetId="2">'Part II Planned SE Expenditures'!#REF!</definedName>
    <definedName name="_ftn3" localSheetId="2">'Part II Planned SE Expenditures'!#REF!</definedName>
    <definedName name="_ftn4" localSheetId="2">'Part II Planned SE Expenditures'!#REF!</definedName>
    <definedName name="_ftnref1" localSheetId="2">'Part II Planned SE Expenditures'!#REF!</definedName>
    <definedName name="_ftnref2" localSheetId="2">'Part II Planned SE Expenditures'!#REF!</definedName>
    <definedName name="_ftnref3" localSheetId="2">'Part II Planned SE Expenditures'!#REF!</definedName>
    <definedName name="_ftnref4" localSheetId="2">'Part II Planned SE Expenditures'!#REF!</definedName>
    <definedName name="CCC_Flexibility_Categorical_Programs">#REF!</definedName>
    <definedName name="CCD">'[5]CCDs, CCCs'!$A$2:$A$74</definedName>
    <definedName name="colleges" localSheetId="4">'[6]districts colleges'!$C$2:$C$118</definedName>
    <definedName name="colleges">'Districts-Colleges'!$C$2:$C$116</definedName>
    <definedName name="creditnoncredit" localSheetId="4">'[6]districts colleges'!$G$2:$G$4</definedName>
    <definedName name="creditnoncredit">'Districts-Colleges'!$G$2:$G$4</definedName>
    <definedName name="districts" localSheetId="4">'[6]districts colleges'!$A$2:$A$74</definedName>
    <definedName name="districts">'Districts-Colleges'!$A$2:$A$74</definedName>
    <definedName name="_xlnm.Print_Area" localSheetId="1">'Part I Funding'!$A$1:$F$32</definedName>
    <definedName name="_xlnm.Print_Area" localSheetId="2">'Part II Planned SE Expenditures'!$A$1:$N$96</definedName>
    <definedName name="Print_Area_MI" localSheetId="2">#REF!</definedName>
    <definedName name="Print_Area_MI" localSheetId="4">#REF!</definedName>
    <definedName name="Print_Area_MI">#REF!</definedName>
    <definedName name="_xlnm.Print_Titles" localSheetId="2">'Part II Planned SE Expenditures'!$1:$5</definedName>
    <definedName name="q">'[3]districts colleges'!$C$2:$C$115</definedName>
    <definedName name="Select_Credit_or_NonCredit">'Districts-Colleges'!$G$3:$G$4</definedName>
    <definedName name="YesNo">'Yes-No'!$A$2:$A$4</definedName>
  </definedNames>
  <calcPr fullCalcOnLoad="1"/>
</workbook>
</file>

<file path=xl/sharedStrings.xml><?xml version="1.0" encoding="utf-8"?>
<sst xmlns="http://schemas.openxmlformats.org/spreadsheetml/2006/main" count="412" uniqueCount="307">
  <si>
    <t>Total</t>
  </si>
  <si>
    <t>College:</t>
  </si>
  <si>
    <t>District:</t>
  </si>
  <si>
    <t>Classification</t>
  </si>
  <si>
    <t>Employee Benefits</t>
  </si>
  <si>
    <t>Capital Outlay</t>
  </si>
  <si>
    <t>Other Outgo</t>
  </si>
  <si>
    <t>Supplies &amp; Materials</t>
  </si>
  <si>
    <t>Subtotal</t>
  </si>
  <si>
    <t>Academic Salaries: Position Title(s)</t>
  </si>
  <si>
    <t>Classified and Other Nonacademic Salaries: Position Title(s)</t>
  </si>
  <si>
    <t>Basic instructions:</t>
  </si>
  <si>
    <t>Blue colored cells indicate a pre-populated cell and cannot be modified.</t>
  </si>
  <si>
    <t>Gray colored cells indicate a formula and cannot be modified.</t>
  </si>
  <si>
    <t>District</t>
  </si>
  <si>
    <t xml:space="preserve">College  </t>
  </si>
  <si>
    <t>Allan Hancock CCD</t>
  </si>
  <si>
    <t>Alameda College</t>
  </si>
  <si>
    <t>Antelope Valley CCD</t>
  </si>
  <si>
    <t>Allan Hancock College</t>
  </si>
  <si>
    <t>Barstow CCD</t>
  </si>
  <si>
    <t>American River College</t>
  </si>
  <si>
    <t>Butte CCD</t>
  </si>
  <si>
    <t>Antelope Valley College</t>
  </si>
  <si>
    <t>Cabrillo CCD</t>
  </si>
  <si>
    <t>Bakersfield College</t>
  </si>
  <si>
    <t>Cerritos CCD</t>
  </si>
  <si>
    <t>Barstow College</t>
  </si>
  <si>
    <t>Chabot-Las Positas CCD</t>
  </si>
  <si>
    <t>Berkeley City College</t>
  </si>
  <si>
    <t>Chaffey CCD</t>
  </si>
  <si>
    <t>Butte College</t>
  </si>
  <si>
    <t>Citrus CCD</t>
  </si>
  <si>
    <t>Cabrillo College</t>
  </si>
  <si>
    <t>Coast CCD</t>
  </si>
  <si>
    <t>Canada College</t>
  </si>
  <si>
    <t>Compton CCD</t>
  </si>
  <si>
    <t>College of the Canyons</t>
  </si>
  <si>
    <t>Contra Costa CCD</t>
  </si>
  <si>
    <t>Cerritos College</t>
  </si>
  <si>
    <t>Copper Mt. CCD</t>
  </si>
  <si>
    <t>Cerro Coso College</t>
  </si>
  <si>
    <t>Desert CCD</t>
  </si>
  <si>
    <t>Chabot College</t>
  </si>
  <si>
    <t>El Camino CCD</t>
  </si>
  <si>
    <t>Chaffey College</t>
  </si>
  <si>
    <t>Feather River CCD</t>
  </si>
  <si>
    <t>Citrus College</t>
  </si>
  <si>
    <t>Foothill-DeAnza CCD</t>
  </si>
  <si>
    <t>Coastline College</t>
  </si>
  <si>
    <t>Gavilan Joint CCD</t>
  </si>
  <si>
    <t>Columbia College</t>
  </si>
  <si>
    <t>Glendale CCD</t>
  </si>
  <si>
    <t>Compton College</t>
  </si>
  <si>
    <t>Grossmont Cuyamaca CCD</t>
  </si>
  <si>
    <t>Contra Costa College</t>
  </si>
  <si>
    <t>Hartnell CCD</t>
  </si>
  <si>
    <t xml:space="preserve">Copper Mt. College </t>
  </si>
  <si>
    <t>Imperial CCD</t>
  </si>
  <si>
    <t>Cosumnes River College</t>
  </si>
  <si>
    <t>Kern CCD</t>
  </si>
  <si>
    <t>Crafton Hills College</t>
  </si>
  <si>
    <t>Lake Tahoe CCD</t>
  </si>
  <si>
    <t>Cuesta College</t>
  </si>
  <si>
    <t>Lassen CCD</t>
  </si>
  <si>
    <t>Cuyamaca College</t>
  </si>
  <si>
    <t xml:space="preserve">Long Beach CCD </t>
  </si>
  <si>
    <t>Cypress College</t>
  </si>
  <si>
    <t>Los Angeles CCD</t>
  </si>
  <si>
    <t>De Anza College</t>
  </si>
  <si>
    <t>Los Rios CCD</t>
  </si>
  <si>
    <t>College of the Desert</t>
  </si>
  <si>
    <t>Marin CCD</t>
  </si>
  <si>
    <t>Diablo Valley College</t>
  </si>
  <si>
    <t>Mendocino-Lake CCD</t>
  </si>
  <si>
    <t>East Los Angeles College</t>
  </si>
  <si>
    <t>Merced CCD</t>
  </si>
  <si>
    <t>El Camino College</t>
  </si>
  <si>
    <t>Mira Costa CCD</t>
  </si>
  <si>
    <t>Evergreen Valley College</t>
  </si>
  <si>
    <t>Monterey Peninsula CCD</t>
  </si>
  <si>
    <t>Feather River College</t>
  </si>
  <si>
    <t>Mt. San Antonio CCD</t>
  </si>
  <si>
    <t>Folsom Lake</t>
  </si>
  <si>
    <t>Mt. San Jacinto CCD</t>
  </si>
  <si>
    <t>Foothill College</t>
  </si>
  <si>
    <t>Napa Valley CCD</t>
  </si>
  <si>
    <t>Fresno City College</t>
  </si>
  <si>
    <t>North Orange County CCD</t>
  </si>
  <si>
    <t>Fullerton College</t>
  </si>
  <si>
    <t>Ohlone CCD</t>
  </si>
  <si>
    <t>Gavilan College</t>
  </si>
  <si>
    <t>Palo Verde CCD</t>
  </si>
  <si>
    <t>Glendale College</t>
  </si>
  <si>
    <t>Palomar CCD</t>
  </si>
  <si>
    <t>Golden West College</t>
  </si>
  <si>
    <t>Pasadena Area CCD</t>
  </si>
  <si>
    <t>Grossmont College</t>
  </si>
  <si>
    <t>Peralta CCD</t>
  </si>
  <si>
    <t>Hartnell College</t>
  </si>
  <si>
    <t>Rancho Santiago CCD</t>
  </si>
  <si>
    <t>Imperial Valley College</t>
  </si>
  <si>
    <t>Redwoods CCD</t>
  </si>
  <si>
    <t>Irvine Valley College</t>
  </si>
  <si>
    <t>Rio Hondo CCD</t>
  </si>
  <si>
    <t>Lake Tahoe College</t>
  </si>
  <si>
    <t>Riverside CCD</t>
  </si>
  <si>
    <t>Laney College</t>
  </si>
  <si>
    <t>San Bernardino CCD</t>
  </si>
  <si>
    <t>Las Positas College</t>
  </si>
  <si>
    <t>San Diego CCD</t>
  </si>
  <si>
    <t>Lassen College</t>
  </si>
  <si>
    <t>San Francisco CCD</t>
  </si>
  <si>
    <t>Long Beach City College</t>
  </si>
  <si>
    <t>San Joaquin Delta CCD</t>
  </si>
  <si>
    <t>Los Angeles City College</t>
  </si>
  <si>
    <t>San Jose-Evergreen CCD</t>
  </si>
  <si>
    <t>Los Angeles Harbor College</t>
  </si>
  <si>
    <t>San Luis Obispo CCD</t>
  </si>
  <si>
    <t>Los Angeles Mission College</t>
  </si>
  <si>
    <t>San Mateo CCD</t>
  </si>
  <si>
    <t>Los Angeles Pierce College</t>
  </si>
  <si>
    <t>Santa Barbara CCD</t>
  </si>
  <si>
    <t>Los Angeles Southwest College</t>
  </si>
  <si>
    <t>Santa Clarita CCD</t>
  </si>
  <si>
    <t>Los Angeles Trade-Tech College</t>
  </si>
  <si>
    <t>Santa Monica CCD</t>
  </si>
  <si>
    <t>Los Angeles Valley College</t>
  </si>
  <si>
    <t>Sequoias CCD</t>
  </si>
  <si>
    <t>Los Medanos College</t>
  </si>
  <si>
    <t>Shasta-Tehama-Trinity CCD</t>
  </si>
  <si>
    <t>Marin College</t>
  </si>
  <si>
    <t>Sierra CCD</t>
  </si>
  <si>
    <t>Mendocino College</t>
  </si>
  <si>
    <t>Siskiyou Joint CCD</t>
  </si>
  <si>
    <t>Merced College</t>
  </si>
  <si>
    <t>Solano CCD</t>
  </si>
  <si>
    <t>Merritt College</t>
  </si>
  <si>
    <t>Sonoma County CCD</t>
  </si>
  <si>
    <t>Mira Costa College</t>
  </si>
  <si>
    <t>South Orange County CCD</t>
  </si>
  <si>
    <t>Mission College</t>
  </si>
  <si>
    <t>Southwestern CCD</t>
  </si>
  <si>
    <t>Modesto Junior College</t>
  </si>
  <si>
    <t>State Center CCD</t>
  </si>
  <si>
    <t>Monterey Peninsula College</t>
  </si>
  <si>
    <t>Ventura CCD</t>
  </si>
  <si>
    <t>Moorpark College</t>
  </si>
  <si>
    <t>Victor Valley CCD</t>
  </si>
  <si>
    <t>Moreno Valley College</t>
  </si>
  <si>
    <t>West Hills CCD</t>
  </si>
  <si>
    <t>Mt. San Antonio College</t>
  </si>
  <si>
    <t>West Kern CCD</t>
  </si>
  <si>
    <t>Mt. San Jacinto College</t>
  </si>
  <si>
    <t>West Valley CCD</t>
  </si>
  <si>
    <t>Napa College</t>
  </si>
  <si>
    <t>Yosemite CCD</t>
  </si>
  <si>
    <t>Norco College</t>
  </si>
  <si>
    <t>Yuba CCD</t>
  </si>
  <si>
    <t>Ohlone College</t>
  </si>
  <si>
    <t>Orange Coast College</t>
  </si>
  <si>
    <t>Oxnard College</t>
  </si>
  <si>
    <t>Palo Verde College</t>
  </si>
  <si>
    <t>Palomar College</t>
  </si>
  <si>
    <t>Pasadena City College</t>
  </si>
  <si>
    <t>Porterville College</t>
  </si>
  <si>
    <t>College of the Redwoods</t>
  </si>
  <si>
    <t>Reedley College</t>
  </si>
  <si>
    <t>Rio Hondo College</t>
  </si>
  <si>
    <t>Riverside College</t>
  </si>
  <si>
    <t>Sacramento City College</t>
  </si>
  <si>
    <t>Saddleback College</t>
  </si>
  <si>
    <t>San Bernardino Valley College</t>
  </si>
  <si>
    <t>San Diego City College</t>
  </si>
  <si>
    <t>San Diego Mesa College</t>
  </si>
  <si>
    <t>San Diego Miramar College</t>
  </si>
  <si>
    <t>San Francisco City College</t>
  </si>
  <si>
    <t>San Joaquin Delta College</t>
  </si>
  <si>
    <t>San Jose City College</t>
  </si>
  <si>
    <t>College of San Mateo</t>
  </si>
  <si>
    <t>Santa Ana College</t>
  </si>
  <si>
    <t>Santa Barbara City College</t>
  </si>
  <si>
    <t>Santa Monica College</t>
  </si>
  <si>
    <t>Santa Rosa Junior College</t>
  </si>
  <si>
    <t>Santiago Canyon College</t>
  </si>
  <si>
    <t>College of the Sequoias</t>
  </si>
  <si>
    <t>Shasta College</t>
  </si>
  <si>
    <t>Sierra College</t>
  </si>
  <si>
    <t>College of the Siskiyous</t>
  </si>
  <si>
    <t>Skyline College</t>
  </si>
  <si>
    <t>Solano College</t>
  </si>
  <si>
    <t>Southwestern College</t>
  </si>
  <si>
    <t>Taft College</t>
  </si>
  <si>
    <t>Ventura College</t>
  </si>
  <si>
    <t>Victor Valley College</t>
  </si>
  <si>
    <t>West Hills Coalinga College</t>
  </si>
  <si>
    <t>West Hills Lemoore College</t>
  </si>
  <si>
    <t>West Los Angeles College</t>
  </si>
  <si>
    <t>West Valley College</t>
  </si>
  <si>
    <t>Woodland College</t>
  </si>
  <si>
    <t>Yuba College</t>
  </si>
  <si>
    <t>Other Operating Expenses and Services</t>
  </si>
  <si>
    <t>Credit</t>
  </si>
  <si>
    <t>Noncredit</t>
  </si>
  <si>
    <t>Select Credit or Noncredit</t>
  </si>
  <si>
    <t>Select district</t>
  </si>
  <si>
    <t>Select college</t>
  </si>
  <si>
    <t>Yellow highlighted cells allow you to enter a value, either by selecting from a drop down list or typing in the cell.</t>
  </si>
  <si>
    <t>Do First</t>
  </si>
  <si>
    <t>Part I: Funding</t>
  </si>
  <si>
    <t>+</t>
  </si>
  <si>
    <t>-</t>
  </si>
  <si>
    <t>Select Yes or No</t>
  </si>
  <si>
    <t>Yes</t>
  </si>
  <si>
    <t>No</t>
  </si>
  <si>
    <t>Enter whole numbers only</t>
  </si>
  <si>
    <t xml:space="preserve">cell: </t>
  </si>
  <si>
    <t>Grand Total</t>
  </si>
  <si>
    <t>If the balance is positive, then the planned expenditures do not fully expend the allocation. The college needs to review the planned expenditures and make necessary adjustments.  If balance remains positive, then the funds must be returned to the Chancellor's Office.</t>
  </si>
  <si>
    <t>Specific Entry Instructions</t>
  </si>
  <si>
    <t xml:space="preserve">     Other Instructions</t>
  </si>
  <si>
    <t>Professional Development</t>
  </si>
  <si>
    <t>Research and Evaluation</t>
  </si>
  <si>
    <t>Instructional Support</t>
  </si>
  <si>
    <t># of Hours</t>
  </si>
  <si>
    <t>Part II: Planned Student Equity Expenditures</t>
  </si>
  <si>
    <t xml:space="preserve">Part II: 2015-16 Planned Student Equity Expenditures </t>
  </si>
  <si>
    <t xml:space="preserve">Part II: Planned Student Equity (SE) Expenditures </t>
  </si>
  <si>
    <t xml:space="preserve"> Part II: Planned SE Expenditures</t>
  </si>
  <si>
    <t>Activity ID</t>
  </si>
  <si>
    <t>Other Student Services</t>
  </si>
  <si>
    <t>Outreach</t>
  </si>
  <si>
    <t>Student Services &amp; Categoricals</t>
  </si>
  <si>
    <t>SE Coordination &amp; Planning</t>
  </si>
  <si>
    <t>Curriculum/Course Dev. &amp; Adptation</t>
  </si>
  <si>
    <t>Direct Student Support</t>
  </si>
  <si>
    <t>BAM Codes</t>
  </si>
  <si>
    <t xml:space="preserve">Total 2015-16 College Student Equity Allocation </t>
  </si>
  <si>
    <t>Balance 2015-16 College Student Equity Allocation</t>
  </si>
  <si>
    <t>Student Equity Plan 2015-16 Budget</t>
  </si>
  <si>
    <t xml:space="preserve"> Student Equity Allocation Reserved at the District Level</t>
  </si>
  <si>
    <t xml:space="preserve"> If applicable, for Multi-College Districts, Total 2015-16 </t>
  </si>
  <si>
    <t>Clovis Community College</t>
  </si>
  <si>
    <t>2014-15 Student Equity Plan Summary Budget.</t>
  </si>
  <si>
    <t xml:space="preserve">Multi-college districts who choose to conduct and fund student equity related activities at the district level must incorporate a description of those activities in at least one of their colleges’ plans, and also include related expenditures in the Summary Budget spreadsheet. If your college is 1) part of a mult-college district, and 2) the district has chosen to conduct and fund equity related activities at the district level, and 3) the district has decided to report those activities and expenditures as part of your college plan, enter the amount of the Student Equity allocation reserved at the District level to be used for those activities.  Colleges will need to obtain this information from their district office. </t>
  </si>
  <si>
    <t>This cell will populate once the Part II Planned SE Expenditures section has been completed.</t>
  </si>
  <si>
    <t xml:space="preserve">This completed budget worksheet is an attachment to and part of the college Student Equity Plan narrative.  </t>
  </si>
  <si>
    <t>If all of the college 2015-16 Student Equity funds have been accounted for on this plan, then the balance should be zero.</t>
  </si>
  <si>
    <t>To print entire workbook: Go to File, Print, Entire Workbook.  Select double-sided. You do not need to include this instruction page with the plan.</t>
  </si>
  <si>
    <t>This workbook contains 3 protected spreadsheets in the following order:</t>
  </si>
  <si>
    <t>You may enter data in spreadsheets 2-3. Use the tab key to move around in each spreadsheet.  At the bottom of some of the spreadsheets (or the back of the page if printed) are Specific Entry for certain cells or Other Instructions. You will be able to enter whole numbers only (no cents).</t>
  </si>
  <si>
    <t>2015-16 Student Equity Plan Summary Budget</t>
  </si>
  <si>
    <t>for fiscal year July 1, 2015 - June 30, 2016</t>
  </si>
  <si>
    <t>Part I: Student Equity Funding</t>
  </si>
  <si>
    <t>F17</t>
  </si>
  <si>
    <t>F14</t>
  </si>
  <si>
    <t>F9</t>
  </si>
  <si>
    <t>F12</t>
  </si>
  <si>
    <t>Report planned expenditures of the college Stduent Equity allocation by object code as defined by the California Community Colleges Budget and Accounting Manual (BAM).  Although they appear in the CCC BAM, not all expenditures categories are eligible Student Equity expenditures.  Eligible and ineligible expenditures for Student Equity funds are listed below.  The Activity ID and the $ amounts to be reported under the categories: Outreach, Student Services &amp; Categoricals, Research and Evaluation, SE Coordination &amp; Planning, etc. must match the Activity ID and amount(s) reported for that activity in the Student Equity Plan narrative for each success indicator (Access, Course Completion, etc.).</t>
  </si>
  <si>
    <t xml:space="preserve">BAM can be found at: http://extranet.cccco.edu/Divisions/FinanceFacilities/FiscalStandards/BudgetandAccountingManual.aspx </t>
  </si>
  <si>
    <t>Curriculum/ Course Dev. &amp; Adaptation</t>
  </si>
  <si>
    <r>
      <rPr>
        <b/>
        <sz val="10"/>
        <rFont val="Arial"/>
        <family val="2"/>
      </rPr>
      <t>A complete list of eligible and ineligible uses of student equity funds is available on the CCCCO website at http://extranet.cccco.edu/Divisions/StudentServices/StudentEquity.aspx.</t>
    </r>
    <r>
      <rPr>
        <sz val="10"/>
        <rFont val="Arial"/>
        <family val="2"/>
      </rPr>
      <t xml:space="preserve">  Funding listed for specific activities in the plan narrative, must also be entered into the Summary Budget spreadsheet.  Equity funds are intended to augment programs or services for students.  Districts and colleges cannot use equity funds to supplant funding for programs, positions or services funded from another source, prior to the availability of equity funds in the 2014-15 FY. Multi-college districts who choose to conduct and fund student equity related activities at the district level must incorporate a description of those activities in one or several of their college’s plans, and also include related expenditures in the Summary Budget spreadsheet for that college or colleges. The spreadsheet has a separate signature page from the narrative that requires the signature of the district chief business officer and the district chancellor or chief executive officer, since districts are the legal fiscal agent for student equity funds.  </t>
    </r>
  </si>
  <si>
    <r>
      <rPr>
        <b/>
        <sz val="10"/>
        <rFont val="Arial"/>
        <family val="2"/>
      </rPr>
      <t>Eligible expenditures:</t>
    </r>
    <r>
      <rPr>
        <sz val="10"/>
        <rFont val="Arial"/>
        <family val="2"/>
      </rPr>
      <t xml:space="preserve">
1. Targeted outreach to potential student groups and communities identified in the Student Equity Plan as being from disproportionately impacted groups, including targeted publications and outreach materials. 
2. Student services and student services categorical programs that directly support improved outcomes on success indicators for target populations prioritized in the Student Equity Plan. 
3. Research and evaluation related to improving student equity. 
4. Hiring a student equity program coordinator and staff directly supporting and implementing student equity activities. 
5. Support for student equity planning processes. 
6. Food and beverages for equity-related planning meetings, professional development or student gatherings.
7. Professional development, including funding of consultants to educate faculty and staff on the effects of inequities and strategies to reduce them; methods for detecting and researching inequities and their effects on college programs and local communities; improving the use of data, and effective practices and methods for addressing and improving outcomes for under-served students.
8. Developing or adapting academic or career-related programs, curriculum and courses to improve student equity outcomes. 
9. Providing embedded tutoring, counseling support for learning communities, and other instructional support services that do not generate FTES. 
10. In-State travel in support of student equity.  Out-of-state travel for college employees or students will be considered on a case-by-case basis, with prior approval from the Chancellor's Office.
11. Computers and related peripherals to be used primarily by students, excluding large scale technology projects.
12. Other Direct Student Support including books, miscellaneous supplies and materials for students, student transportation, and child care. </t>
    </r>
  </si>
  <si>
    <r>
      <rPr>
        <b/>
        <sz val="10"/>
        <rFont val="Arial"/>
        <family val="2"/>
      </rPr>
      <t>Ineligible Expenditures:</t>
    </r>
    <r>
      <rPr>
        <sz val="10"/>
        <rFont val="Arial"/>
        <family val="2"/>
      </rPr>
      <t xml:space="preserve">
1. Construction, maintenance or purchase of buildings -- Student Equity funds may not be used for the construction, remodeling, renovation, maintenance or purchase of buildings. 
2. Gifts -- Public funds, including Student Equity funds, may not be used for gifts or monetary awards of any kind. 
3. Stipends for Students -- Student Equity funds cannot be used to pay stipends to students for participation in student equity activities. 
4. Computers and related technology to be used primarily by faculty and staff, office supplies and furniture – Student Equity funds cannot be used for purchasing computers for use by employees, office supplies or furniture (desks, chairs, bookcases, etc.)
5. Other Administrative, Faculty or Staff Salaries and Benefits -- Student Equity funds cannot be used to pay for any staff or administrative overhead costs that do not directly support Student Equity described in the college’s approved plan, such as budget office staff, business office staff, etc. 
6. Political or Professional Dues, Memberships, or Contributions – Student Equity funds cannot be used for these fees or expenses. 
7. Rental of Off‐Campus Space -- Student Equity funds may not be to pay for off‐campus space. 
8. Legal and Audit Expenses -- Student Equity funds may not be used to pay for legal or audit expenses. 
9. Indirect Costs -- Student Equity funds may not be used to pay for indirect costs, such as heat, electricity, or janitorial services. 
10. Unrelated Travel Costs -- Student Equity funds may not be used for the cost of travel not directly related to Student Equity activities or functions. 
11. Vehicles -- Student Equity funds may not be used to purchase or lease vehicles. 
12. Clothing -- Student Equity funds may not be used to purchase clothing such as jackets, sweatshirts, tee shirts, or graduation regalia (with the exception of required work uniforms for students). 
13. Courses -- Student Equity funds may not be used to pay for the delivery of courses, including tutoring and supplemental instruction that generate FTES. 
14. Unrelated Research -- Student Equity funds may not be used for institutional research that is not directly related to evaluating or improving Student Equity outcomes. 
15. Supplanting -- Student Equity funds may not be used to supplant general or state categorical (restricted) district funds expended on Student Equity activities prior to the availability of Student Equity funding beginning in FY 2014-15.  Any direct student support provided should supplement, not supplant any services provided to students currently participating in college categorical programs and any other federal, state, and county programs. </t>
    </r>
  </si>
  <si>
    <r>
      <t xml:space="preserve">Multi-college districts that use any portion of the Student Equity allocation to conduct equity-related activities at the district level must incorporate a description of those activities into at least one of their colleges' plan narrative, and also include related expenditures in that college's Summary Budget spreadsheet.
</t>
    </r>
    <r>
      <rPr>
        <b/>
        <sz val="10"/>
        <rFont val="Century Gothic"/>
        <family val="2"/>
      </rPr>
      <t xml:space="preserve">Attach the completed Summary Budget to the Student Equity Plan narrative.  Email a copy of the entire plan (narrative and budget spreadsheet) and send two printed copies of the entire plan (one with original signatures) by mail, postmarked no later than Monday, November 23, 2015.
Email to:                                                                                                                                                                             </t>
    </r>
    <r>
      <rPr>
        <sz val="10"/>
        <rFont val="Century Gothic"/>
        <family val="2"/>
      </rPr>
      <t>studentequity@cccco.edu</t>
    </r>
    <r>
      <rPr>
        <b/>
        <sz val="10"/>
        <rFont val="Century Gothic"/>
        <family val="2"/>
      </rPr>
      <t xml:space="preserve">
Mail to:</t>
    </r>
    <r>
      <rPr>
        <b/>
        <sz val="11"/>
        <rFont val="Century Gothic"/>
        <family val="2"/>
      </rPr>
      <t xml:space="preserve">
</t>
    </r>
    <r>
      <rPr>
        <sz val="10"/>
        <rFont val="Century Gothic"/>
        <family val="2"/>
      </rPr>
      <t>Patty Falero</t>
    </r>
    <r>
      <rPr>
        <sz val="11"/>
        <rFont val="Century Gothic"/>
        <family val="2"/>
      </rPr>
      <t>,</t>
    </r>
    <r>
      <rPr>
        <sz val="10"/>
        <rFont val="Century Gothic"/>
        <family val="2"/>
      </rPr>
      <t xml:space="preserve"> Student Services and Special Programs Division
California Community Colleges Chancellor's Office
1102 Q Street, Suite 4400
Sacramento, CA  95811-6539
For technical questions related to adding lines to the spreadsheet or other format or entry questions, contact:
Barbara Kwoka at bkwoka@cccco.edu
For questions related to allowable expenditures, contact:
Debra Sheldon - dsheldon@cccco.edu</t>
    </r>
    <r>
      <rPr>
        <b/>
        <sz val="10"/>
        <color indexed="10"/>
        <rFont val="Century Gothic"/>
        <family val="2"/>
      </rPr>
      <t xml:space="preserve">
</t>
    </r>
  </si>
  <si>
    <r>
      <t xml:space="preserve">If you need additional rows to complete your data entry in Part II, you can unlock the spreadsheet by entering the </t>
    </r>
    <r>
      <rPr>
        <b/>
        <i/>
        <sz val="10"/>
        <color indexed="10"/>
        <rFont val="Century Gothic"/>
        <family val="2"/>
      </rPr>
      <t>password</t>
    </r>
    <r>
      <rPr>
        <sz val="10"/>
        <color indexed="10"/>
        <rFont val="Century Gothic"/>
        <family val="2"/>
      </rPr>
      <t xml:space="preserve"> </t>
    </r>
    <r>
      <rPr>
        <b/>
        <sz val="10"/>
        <color indexed="10"/>
        <rFont val="Century Gothic"/>
        <family val="2"/>
      </rPr>
      <t>budget1516</t>
    </r>
    <r>
      <rPr>
        <sz val="10"/>
        <rFont val="Century Gothic"/>
        <family val="2"/>
      </rPr>
      <t xml:space="preserve">, and add additional rows.  </t>
    </r>
    <r>
      <rPr>
        <b/>
        <i/>
        <sz val="10"/>
        <rFont val="Century Gothic"/>
        <family val="2"/>
      </rPr>
      <t xml:space="preserve">However, care must be taken to insert rows in a way to ensure that the formulas in the totals and subtotals are correct and intact.  </t>
    </r>
    <r>
      <rPr>
        <sz val="10"/>
        <rFont val="Century Gothic"/>
        <family val="2"/>
      </rPr>
      <t>Please contact Barbara Kwoka at bkwoka@cccco.edu with any questions about the spreadsheet format.</t>
    </r>
  </si>
  <si>
    <r>
      <t xml:space="preserve">If the balance is negative, then then planned expenditures exceed the allocation available and the college needs to review the planned expenditures and make necessary adjustments.  </t>
    </r>
    <r>
      <rPr>
        <b/>
        <sz val="10"/>
        <rFont val="Century Gothic"/>
        <family val="2"/>
      </rPr>
      <t>The Summary Budget cannot be submitted if balance is negative.</t>
    </r>
  </si>
  <si>
    <r>
      <t xml:space="preserve">Enter your college's 2015-16 Student Equity Allocation. Due to legislative requirements, the CCCCO only calculates allocations by district. The district determines the amount allocated to each college.  Colleges in multi-college districts will need to obtain their </t>
    </r>
    <r>
      <rPr>
        <i/>
        <sz val="10"/>
        <rFont val="Century Gothic"/>
        <family val="2"/>
      </rPr>
      <t>college</t>
    </r>
    <r>
      <rPr>
        <sz val="10"/>
        <rFont val="Century Gothic"/>
        <family val="2"/>
      </rPr>
      <t xml:space="preserve"> allocation from the district office. </t>
    </r>
  </si>
  <si>
    <t>This cell is the sum of: Total 2015-16 Student Equity Allocation plus Allocation Reserved at the District Level minus Part II: Planned SE Expenditures.</t>
  </si>
  <si>
    <t>Dean</t>
  </si>
  <si>
    <t>Tutorial Services Spec</t>
  </si>
  <si>
    <t>Research Analyst</t>
  </si>
  <si>
    <t>Admin Assist</t>
  </si>
  <si>
    <t>Matriculation Specialist</t>
  </si>
  <si>
    <t>Graphic Arts/Multimedia Specialist</t>
  </si>
  <si>
    <t>Tech Data Spcialist (x2 positions)</t>
  </si>
  <si>
    <t>Professional Experts</t>
  </si>
  <si>
    <t>Faculty Counselors (50% of 2 positions)</t>
  </si>
  <si>
    <t>Student Services &amp; Support Supervisor</t>
  </si>
  <si>
    <t>F1</t>
  </si>
  <si>
    <t>Contracted Services / Bus Rentals</t>
  </si>
  <si>
    <t>Software Licenses</t>
  </si>
  <si>
    <t>Employee Travel/Training</t>
  </si>
  <si>
    <t>Textbooks / Student Lending Library</t>
  </si>
  <si>
    <t xml:space="preserve">Professional Experts </t>
  </si>
  <si>
    <t>Faculty Counselors (50% of 1 position)</t>
  </si>
  <si>
    <t>Pablo</t>
  </si>
  <si>
    <t>A5</t>
  </si>
  <si>
    <t>B3</t>
  </si>
  <si>
    <t>E1</t>
  </si>
  <si>
    <t>Extra Hourly Counselors</t>
  </si>
  <si>
    <t>F2</t>
  </si>
  <si>
    <t>Orientation Navigator (A1,A2, F2)</t>
  </si>
  <si>
    <t>Student Employees (A1, F2)</t>
  </si>
  <si>
    <t>Student Travel / Conferences (E1, F3)</t>
  </si>
  <si>
    <t>Faculty Travel/Training (F1 $10,000, F3 $6000)</t>
  </si>
  <si>
    <t>Printing (B3, E1, F4)</t>
  </si>
  <si>
    <t>F4</t>
  </si>
  <si>
    <t>Professional Experts/Honorariums</t>
  </si>
  <si>
    <t>B4</t>
  </si>
  <si>
    <t>Student Tutors (A1, A2, B3)</t>
  </si>
  <si>
    <t>Provisional Tutors (A1, A2, B3)</t>
  </si>
  <si>
    <t>B1</t>
  </si>
  <si>
    <t>Multi</t>
  </si>
  <si>
    <t>F5</t>
  </si>
  <si>
    <t>General Supplies (A1, A2, A3, F1, F2)</t>
  </si>
  <si>
    <t>A1, A2, A4, F1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</si>
</sst>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2]\ #,##0.00_);[Red]\([$€-2]\ #,##0.00\)"/>
    <numFmt numFmtId="169" formatCode="[$-409]dddd\,\ mmmm\ dd\,\ yyyy"/>
    <numFmt numFmtId="170" formatCode="[$-409]mmmm\ d\,\ yyyy;@"/>
    <numFmt numFmtId="171" formatCode="0.0%"/>
    <numFmt numFmtId="172" formatCode="_(&quot;$&quot;* #,##0_);_(&quot;$&quot;* \(#,##0\);_(&quot;$&quot;* &quot;-&quot;??_);_(@_)"/>
    <numFmt numFmtId="173" formatCode="[$-409]h:mm:ss\ AM/PM"/>
    <numFmt numFmtId="174" formatCode="_(&quot;$&quot;* #,##0.0_);_(&quot;$&quot;* \(#,##0.0\);_(&quot;$&quot;* &quot;-&quot;??_);_(@_)"/>
    <numFmt numFmtId="175" formatCode="&quot;$&quot;#,##0.0"/>
    <numFmt numFmtId="176" formatCode="&quot;$&quot;#,##0.00"/>
    <numFmt numFmtId="177" formatCode="[&lt;=9999999]###\-####;\(###\)\ ###\-####"/>
    <numFmt numFmtId="178" formatCode="[$-F800]dddd\,\ mmmm\ dd\,\ yyyy"/>
    <numFmt numFmtId="179" formatCode="_(&quot;$&quot;* #,##0.0_);_(&quot;$&quot;* \(#,##0.0\);_(&quot;$&quot;* &quot;-&quot;_);_(@_)"/>
    <numFmt numFmtId="180" formatCode="_(* #,##0_);_(* \(#,##0\);_(* &quot;-&quot;??_);_(@_)"/>
    <numFmt numFmtId="181" formatCode="#,##0;[Red]#,##0"/>
    <numFmt numFmtId="182" formatCode="_(&quot;$&quot;* #,##0.00_);_(&quot;$&quot;* \(#,##0.00\);_(&quot;$&quot;* &quot;-&quot;_);_(@_)"/>
  </numFmts>
  <fonts count="64">
    <font>
      <sz val="10"/>
      <name val="Arial"/>
      <family val="0"/>
    </font>
    <font>
      <u val="single"/>
      <sz val="10"/>
      <color indexed="12"/>
      <name val="Arial"/>
      <family val="2"/>
    </font>
    <font>
      <sz val="8"/>
      <name val="Arial"/>
      <family val="2"/>
    </font>
    <font>
      <b/>
      <i/>
      <sz val="10"/>
      <name val="Arial"/>
      <family val="2"/>
    </font>
    <font>
      <b/>
      <sz val="10"/>
      <name val="Arial"/>
      <family val="2"/>
    </font>
    <font>
      <sz val="10"/>
      <name val="Courier"/>
      <family val="3"/>
    </font>
    <font>
      <b/>
      <sz val="12"/>
      <name val="Century Gothic"/>
      <family val="2"/>
    </font>
    <font>
      <sz val="12"/>
      <name val="Century Gothic"/>
      <family val="2"/>
    </font>
    <font>
      <sz val="10"/>
      <name val="Century Gothic"/>
      <family val="2"/>
    </font>
    <font>
      <b/>
      <sz val="10"/>
      <name val="Century Gothic"/>
      <family val="2"/>
    </font>
    <font>
      <sz val="11"/>
      <name val="Century Gothic"/>
      <family val="2"/>
    </font>
    <font>
      <b/>
      <sz val="11"/>
      <name val="Century Gothic"/>
      <family val="2"/>
    </font>
    <font>
      <sz val="9"/>
      <name val="Century Gothic"/>
      <family val="2"/>
    </font>
    <font>
      <b/>
      <sz val="13"/>
      <name val="Century Gothic"/>
      <family val="2"/>
    </font>
    <font>
      <b/>
      <sz val="8"/>
      <name val="Century Gothic"/>
      <family val="2"/>
    </font>
    <font>
      <sz val="11"/>
      <color indexed="8"/>
      <name val="Calibri"/>
      <family val="2"/>
    </font>
    <font>
      <b/>
      <sz val="10"/>
      <color indexed="10"/>
      <name val="Century Gothic"/>
      <family val="2"/>
    </font>
    <font>
      <b/>
      <i/>
      <sz val="10"/>
      <name val="Century Gothic"/>
      <family val="2"/>
    </font>
    <font>
      <b/>
      <sz val="12"/>
      <name val="Arial"/>
      <family val="2"/>
    </font>
    <font>
      <u val="single"/>
      <sz val="10"/>
      <color indexed="12"/>
      <name val="Century Gothic"/>
      <family val="2"/>
    </font>
    <font>
      <b/>
      <i/>
      <sz val="10"/>
      <color indexed="10"/>
      <name val="Century Gothic"/>
      <family val="2"/>
    </font>
    <font>
      <sz val="10"/>
      <color indexed="10"/>
      <name val="Century Gothic"/>
      <family val="2"/>
    </font>
    <font>
      <i/>
      <sz val="10"/>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Century Gothic"/>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entury Gothic"/>
      <family val="2"/>
    </font>
    <font>
      <b/>
      <sz val="10"/>
      <color rgb="FFFF0000"/>
      <name val="Century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3"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57" fillId="0" borderId="0">
      <alignment/>
      <protection/>
    </xf>
    <xf numFmtId="0" fontId="0" fillId="0" borderId="0">
      <alignment/>
      <protection/>
    </xf>
    <xf numFmtId="0" fontId="43"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04">
    <xf numFmtId="0" fontId="0" fillId="0" borderId="0" xfId="0" applyAlignment="1">
      <alignment/>
    </xf>
    <xf numFmtId="37" fontId="4" fillId="0" borderId="0" xfId="67" applyFont="1" applyFill="1" applyBorder="1" applyAlignment="1">
      <alignment horizontal="center"/>
      <protection/>
    </xf>
    <xf numFmtId="37" fontId="4" fillId="0" borderId="0" xfId="66" applyFont="1" applyFill="1" applyBorder="1" applyAlignment="1" applyProtection="1">
      <alignment horizontal="center" wrapText="1"/>
      <protection/>
    </xf>
    <xf numFmtId="0" fontId="57" fillId="0" borderId="0" xfId="62">
      <alignment/>
      <protection/>
    </xf>
    <xf numFmtId="37" fontId="3" fillId="0" borderId="0" xfId="67" applyFont="1" applyFill="1" applyBorder="1">
      <alignment/>
      <protection/>
    </xf>
    <xf numFmtId="37" fontId="0" fillId="0" borderId="0" xfId="67" applyFont="1" applyFill="1" applyBorder="1" applyAlignment="1" applyProtection="1">
      <alignment horizontal="left"/>
      <protection/>
    </xf>
    <xf numFmtId="37" fontId="3" fillId="0" borderId="0" xfId="66" applyFont="1" applyFill="1" applyBorder="1" applyAlignment="1" applyProtection="1">
      <alignment horizontal="left" wrapText="1"/>
      <protection/>
    </xf>
    <xf numFmtId="37" fontId="0" fillId="0" borderId="0" xfId="67" applyFont="1" applyFill="1" applyBorder="1" applyAlignment="1" applyProtection="1" quotePrefix="1">
      <alignment horizontal="left"/>
      <protection/>
    </xf>
    <xf numFmtId="37" fontId="0" fillId="0" borderId="0" xfId="65" applyFont="1" applyFill="1" applyBorder="1" applyAlignment="1" applyProtection="1">
      <alignment horizontal="left"/>
      <protection/>
    </xf>
    <xf numFmtId="37" fontId="0" fillId="0" borderId="0" xfId="70" applyFont="1" applyFill="1" applyBorder="1">
      <alignment/>
      <protection/>
    </xf>
    <xf numFmtId="0" fontId="57" fillId="0" borderId="0" xfId="62" applyFont="1">
      <alignment/>
      <protection/>
    </xf>
    <xf numFmtId="37" fontId="0" fillId="0" borderId="0" xfId="70" applyFont="1" applyFill="1" applyBorder="1" applyAlignment="1" applyProtection="1">
      <alignment horizontal="left"/>
      <protection/>
    </xf>
    <xf numFmtId="37" fontId="0" fillId="0" borderId="0" xfId="68" applyFont="1" applyFill="1" applyBorder="1" applyAlignment="1" applyProtection="1">
      <alignment horizontal="left"/>
      <protection/>
    </xf>
    <xf numFmtId="37" fontId="0" fillId="0" borderId="0" xfId="69" applyFont="1" applyFill="1" applyBorder="1" applyAlignment="1" applyProtection="1">
      <alignment horizontal="left"/>
      <protection/>
    </xf>
    <xf numFmtId="37" fontId="0" fillId="0" borderId="0" xfId="67" applyFont="1" applyFill="1" applyBorder="1">
      <alignment/>
      <protection/>
    </xf>
    <xf numFmtId="37" fontId="0" fillId="0" borderId="0" xfId="67" applyFont="1" applyFill="1" applyBorder="1" applyAlignment="1" applyProtection="1">
      <alignment horizontal="center"/>
      <protection/>
    </xf>
    <xf numFmtId="37" fontId="0" fillId="0" borderId="0" xfId="67" applyFont="1" applyFill="1" applyBorder="1" applyProtection="1">
      <alignment/>
      <protection/>
    </xf>
    <xf numFmtId="0" fontId="7" fillId="0" borderId="0" xfId="0" applyFont="1" applyAlignment="1">
      <alignment horizontal="right"/>
    </xf>
    <xf numFmtId="0" fontId="8" fillId="0" borderId="0" xfId="0" applyFont="1" applyAlignment="1">
      <alignment/>
    </xf>
    <xf numFmtId="0" fontId="62" fillId="0" borderId="0" xfId="0" applyFont="1" applyAlignment="1">
      <alignment/>
    </xf>
    <xf numFmtId="0" fontId="8" fillId="0" borderId="0" xfId="0" applyFont="1" applyAlignment="1">
      <alignment horizontal="left"/>
    </xf>
    <xf numFmtId="0" fontId="8" fillId="33" borderId="10" xfId="0" applyFont="1" applyFill="1" applyBorder="1" applyAlignment="1">
      <alignment/>
    </xf>
    <xf numFmtId="0" fontId="8" fillId="34" borderId="10" xfId="0" applyFont="1" applyFill="1" applyBorder="1" applyAlignment="1">
      <alignment/>
    </xf>
    <xf numFmtId="0" fontId="8" fillId="35" borderId="10" xfId="0" applyFont="1" applyFill="1" applyBorder="1" applyAlignment="1">
      <alignment/>
    </xf>
    <xf numFmtId="0" fontId="8" fillId="0" borderId="0" xfId="0" applyFont="1" applyBorder="1" applyAlignment="1">
      <alignment/>
    </xf>
    <xf numFmtId="0" fontId="8" fillId="0" borderId="0" xfId="0" applyFont="1" applyFill="1" applyBorder="1" applyAlignment="1">
      <alignment/>
    </xf>
    <xf numFmtId="0" fontId="8" fillId="0" borderId="0" xfId="0" applyFont="1" applyFill="1" applyAlignment="1">
      <alignment/>
    </xf>
    <xf numFmtId="0" fontId="11" fillId="0" borderId="0" xfId="0" applyFont="1" applyAlignment="1">
      <alignment vertical="center"/>
    </xf>
    <xf numFmtId="0" fontId="10" fillId="0" borderId="0" xfId="0" applyFont="1" applyAlignment="1">
      <alignment/>
    </xf>
    <xf numFmtId="0" fontId="9" fillId="0" borderId="0" xfId="0" applyFont="1" applyAlignment="1">
      <alignment vertical="center"/>
    </xf>
    <xf numFmtId="0" fontId="9" fillId="0" borderId="0" xfId="0" applyNumberFormat="1" applyFont="1" applyBorder="1" applyAlignment="1">
      <alignment horizontal="left" shrinkToFit="1"/>
    </xf>
    <xf numFmtId="0" fontId="8" fillId="0" borderId="0" xfId="0" applyFont="1" applyAlignment="1">
      <alignment horizontal="right"/>
    </xf>
    <xf numFmtId="0" fontId="9" fillId="0" borderId="0" xfId="0" applyFont="1" applyBorder="1" applyAlignment="1">
      <alignment horizontal="left" shrinkToFit="1"/>
    </xf>
    <xf numFmtId="0" fontId="12" fillId="0" borderId="0" xfId="0" applyFont="1" applyAlignment="1">
      <alignment/>
    </xf>
    <xf numFmtId="0" fontId="9" fillId="0" borderId="10" xfId="0" applyNumberFormat="1" applyFont="1" applyFill="1" applyBorder="1" applyAlignment="1" applyProtection="1">
      <alignment vertical="center"/>
      <protection/>
    </xf>
    <xf numFmtId="167" fontId="9" fillId="0" borderId="10" xfId="0" applyNumberFormat="1" applyFont="1" applyFill="1" applyBorder="1" applyAlignment="1" applyProtection="1">
      <alignment horizontal="center" vertical="center" wrapText="1"/>
      <protection/>
    </xf>
    <xf numFmtId="42" fontId="8" fillId="35" borderId="10" xfId="0" applyNumberFormat="1" applyFont="1" applyFill="1" applyBorder="1" applyAlignment="1">
      <alignment vertical="center" wrapText="1"/>
    </xf>
    <xf numFmtId="41" fontId="8" fillId="35" borderId="10" xfId="0" applyNumberFormat="1" applyFont="1" applyFill="1" applyBorder="1" applyAlignment="1">
      <alignment vertical="center" wrapText="1"/>
    </xf>
    <xf numFmtId="0" fontId="7" fillId="0" borderId="0" xfId="0" applyNumberFormat="1" applyFont="1" applyFill="1" applyBorder="1" applyAlignment="1">
      <alignment shrinkToFit="1"/>
    </xf>
    <xf numFmtId="0" fontId="7" fillId="0" borderId="0" xfId="0" applyFont="1" applyFill="1" applyBorder="1" applyAlignment="1">
      <alignment shrinkToFit="1"/>
    </xf>
    <xf numFmtId="0" fontId="6" fillId="0" borderId="0" xfId="0" applyFont="1" applyAlignment="1">
      <alignment horizontal="right"/>
    </xf>
    <xf numFmtId="0" fontId="14" fillId="0" borderId="10" xfId="0" applyFont="1" applyBorder="1" applyAlignment="1">
      <alignment horizontal="center" vertical="center" wrapText="1"/>
    </xf>
    <xf numFmtId="42" fontId="8" fillId="36" borderId="10" xfId="0" applyNumberFormat="1" applyFont="1" applyFill="1" applyBorder="1" applyAlignment="1" applyProtection="1">
      <alignment horizontal="left" vertical="center"/>
      <protection locked="0"/>
    </xf>
    <xf numFmtId="2" fontId="9" fillId="36" borderId="10" xfId="73" applyNumberFormat="1" applyFont="1" applyFill="1" applyBorder="1" applyAlignment="1" applyProtection="1">
      <alignment vertical="center" wrapText="1"/>
      <protection locked="0"/>
    </xf>
    <xf numFmtId="4" fontId="9" fillId="36" borderId="10" xfId="73" applyNumberFormat="1" applyFont="1" applyFill="1" applyBorder="1" applyAlignment="1" applyProtection="1">
      <alignment vertical="center" wrapText="1"/>
      <protection locked="0"/>
    </xf>
    <xf numFmtId="0" fontId="0" fillId="0" borderId="0" xfId="61" applyFont="1">
      <alignment/>
      <protection/>
    </xf>
    <xf numFmtId="0" fontId="0" fillId="0" borderId="0" xfId="61">
      <alignment/>
      <protection/>
    </xf>
    <xf numFmtId="42" fontId="8" fillId="0" borderId="0" xfId="0" applyNumberFormat="1" applyFont="1" applyFill="1" applyBorder="1" applyAlignment="1">
      <alignment vertical="center" wrapText="1"/>
    </xf>
    <xf numFmtId="167" fontId="9" fillId="37" borderId="11" xfId="0" applyNumberFormat="1" applyFont="1" applyFill="1" applyBorder="1" applyAlignment="1">
      <alignment horizontal="right" vertical="center"/>
    </xf>
    <xf numFmtId="167" fontId="9" fillId="37" borderId="12" xfId="0" applyNumberFormat="1" applyFont="1" applyFill="1" applyBorder="1" applyAlignment="1">
      <alignment horizontal="right" vertical="center"/>
    </xf>
    <xf numFmtId="42" fontId="9" fillId="35" borderId="10" xfId="0" applyNumberFormat="1" applyFont="1" applyFill="1" applyBorder="1" applyAlignment="1">
      <alignment vertical="center" wrapText="1"/>
    </xf>
    <xf numFmtId="42" fontId="8" fillId="35" borderId="13" xfId="0" applyNumberFormat="1" applyFont="1" applyFill="1" applyBorder="1" applyAlignment="1">
      <alignment vertical="center" wrapText="1"/>
    </xf>
    <xf numFmtId="0" fontId="8" fillId="0" borderId="0" xfId="0" applyNumberFormat="1" applyFont="1" applyFill="1" applyBorder="1" applyAlignment="1" applyProtection="1">
      <alignment horizontal="left" vertical="center" shrinkToFit="1"/>
      <protection locked="0"/>
    </xf>
    <xf numFmtId="2" fontId="9" fillId="0" borderId="0" xfId="73" applyNumberFormat="1" applyFont="1" applyFill="1" applyBorder="1" applyAlignment="1" applyProtection="1">
      <alignment vertical="center" wrapText="1"/>
      <protection locked="0"/>
    </xf>
    <xf numFmtId="42" fontId="9" fillId="0" borderId="0" xfId="0" applyNumberFormat="1" applyFont="1" applyFill="1" applyBorder="1" applyAlignment="1">
      <alignment vertical="center" wrapText="1"/>
    </xf>
    <xf numFmtId="0" fontId="9" fillId="0" borderId="0" xfId="0" applyNumberFormat="1" applyFont="1" applyFill="1" applyBorder="1" applyAlignment="1" applyProtection="1">
      <alignment horizontal="center" vertical="top"/>
      <protection/>
    </xf>
    <xf numFmtId="0" fontId="8" fillId="0" borderId="0" xfId="0" applyFont="1" applyAlignment="1">
      <alignment/>
    </xf>
    <xf numFmtId="0" fontId="8" fillId="36" borderId="11" xfId="0" applyNumberFormat="1" applyFont="1" applyFill="1" applyBorder="1" applyAlignment="1" applyProtection="1">
      <alignment horizontal="left" vertical="center"/>
      <protection locked="0"/>
    </xf>
    <xf numFmtId="0" fontId="8" fillId="36" borderId="12" xfId="0" applyNumberFormat="1" applyFont="1" applyFill="1" applyBorder="1" applyAlignment="1" applyProtection="1">
      <alignment horizontal="left" vertical="center"/>
      <protection locked="0"/>
    </xf>
    <xf numFmtId="0" fontId="8" fillId="36" borderId="13" xfId="0" applyNumberFormat="1" applyFont="1" applyFill="1" applyBorder="1" applyAlignment="1" applyProtection="1">
      <alignment horizontal="left" vertical="center"/>
      <protection locked="0"/>
    </xf>
    <xf numFmtId="0" fontId="8" fillId="36" borderId="14" xfId="0" applyNumberFormat="1" applyFont="1" applyFill="1" applyBorder="1" applyAlignment="1" applyProtection="1">
      <alignment horizontal="left" vertical="center"/>
      <protection locked="0"/>
    </xf>
    <xf numFmtId="0" fontId="8" fillId="36" borderId="15" xfId="0" applyNumberFormat="1" applyFont="1" applyFill="1" applyBorder="1" applyAlignment="1" applyProtection="1">
      <alignment horizontal="left" vertical="center"/>
      <protection locked="0"/>
    </xf>
    <xf numFmtId="0" fontId="8" fillId="36" borderId="16" xfId="0" applyNumberFormat="1" applyFont="1" applyFill="1" applyBorder="1" applyAlignment="1" applyProtection="1">
      <alignment horizontal="left" vertical="center"/>
      <protection locked="0"/>
    </xf>
    <xf numFmtId="0" fontId="8" fillId="36" borderId="11" xfId="0" applyNumberFormat="1" applyFont="1" applyFill="1" applyBorder="1" applyAlignment="1" applyProtection="1">
      <alignment horizontal="left" vertical="center"/>
      <protection locked="0"/>
    </xf>
    <xf numFmtId="0" fontId="8" fillId="36" borderId="12" xfId="0" applyNumberFormat="1" applyFont="1" applyFill="1" applyBorder="1" applyAlignment="1" applyProtection="1">
      <alignment horizontal="left" vertical="center"/>
      <protection locked="0"/>
    </xf>
    <xf numFmtId="0" fontId="8" fillId="36" borderId="13" xfId="0" applyNumberFormat="1" applyFont="1" applyFill="1" applyBorder="1" applyAlignment="1" applyProtection="1">
      <alignment horizontal="left" vertical="center"/>
      <protection locked="0"/>
    </xf>
    <xf numFmtId="0" fontId="8" fillId="36" borderId="14" xfId="0" applyNumberFormat="1" applyFont="1" applyFill="1" applyBorder="1" applyAlignment="1" applyProtection="1">
      <alignment horizontal="left" vertical="center"/>
      <protection locked="0"/>
    </xf>
    <xf numFmtId="0" fontId="8" fillId="36" borderId="15" xfId="0" applyNumberFormat="1" applyFont="1" applyFill="1" applyBorder="1" applyAlignment="1" applyProtection="1">
      <alignment horizontal="left" vertical="center"/>
      <protection locked="0"/>
    </xf>
    <xf numFmtId="0" fontId="8" fillId="36" borderId="16" xfId="0" applyNumberFormat="1" applyFont="1" applyFill="1" applyBorder="1" applyAlignment="1" applyProtection="1">
      <alignment horizontal="left" vertical="center"/>
      <protection locked="0"/>
    </xf>
    <xf numFmtId="0" fontId="14" fillId="0" borderId="14" xfId="0" applyFont="1" applyBorder="1" applyAlignment="1">
      <alignment horizontal="center" vertical="center" wrapText="1"/>
    </xf>
    <xf numFmtId="0" fontId="14" fillId="0" borderId="17" xfId="0" applyFont="1" applyBorder="1" applyAlignment="1">
      <alignment horizontal="center" vertical="center" wrapText="1"/>
    </xf>
    <xf numFmtId="167" fontId="8" fillId="0" borderId="18" xfId="0" applyNumberFormat="1" applyFont="1" applyFill="1" applyBorder="1" applyAlignment="1" applyProtection="1">
      <alignment vertical="top"/>
      <protection/>
    </xf>
    <xf numFmtId="167" fontId="8" fillId="0" borderId="19" xfId="0" applyNumberFormat="1" applyFont="1" applyFill="1" applyBorder="1" applyAlignment="1" applyProtection="1">
      <alignment vertical="top"/>
      <protection/>
    </xf>
    <xf numFmtId="0" fontId="14" fillId="0" borderId="11" xfId="0" applyFont="1" applyBorder="1" applyAlignment="1">
      <alignment horizontal="center" vertical="center" wrapText="1"/>
    </xf>
    <xf numFmtId="42" fontId="9" fillId="35" borderId="13" xfId="0" applyNumberFormat="1" applyFont="1" applyFill="1" applyBorder="1" applyAlignment="1">
      <alignment vertical="center" wrapText="1"/>
    </xf>
    <xf numFmtId="0" fontId="11" fillId="0" borderId="0" xfId="0" applyFont="1" applyBorder="1" applyAlignment="1">
      <alignment vertical="top"/>
    </xf>
    <xf numFmtId="0" fontId="0" fillId="0" borderId="20" xfId="0" applyBorder="1" applyAlignment="1">
      <alignment/>
    </xf>
    <xf numFmtId="0" fontId="8" fillId="0" borderId="15" xfId="0" applyFont="1" applyBorder="1" applyAlignment="1">
      <alignment/>
    </xf>
    <xf numFmtId="0" fontId="8" fillId="0" borderId="15" xfId="0" applyFont="1" applyBorder="1" applyAlignment="1">
      <alignment/>
    </xf>
    <xf numFmtId="0" fontId="9" fillId="0" borderId="15" xfId="0" applyFont="1" applyBorder="1" applyAlignment="1">
      <alignment horizontal="center"/>
    </xf>
    <xf numFmtId="42" fontId="8" fillId="0" borderId="15" xfId="0" applyNumberFormat="1" applyFont="1" applyBorder="1" applyAlignment="1">
      <alignment/>
    </xf>
    <xf numFmtId="0" fontId="8" fillId="36" borderId="11" xfId="0" applyNumberFormat="1" applyFont="1" applyFill="1" applyBorder="1" applyAlignment="1" applyProtection="1">
      <alignment horizontal="left" vertical="center"/>
      <protection locked="0"/>
    </xf>
    <xf numFmtId="0" fontId="8" fillId="36" borderId="12" xfId="0" applyNumberFormat="1" applyFont="1" applyFill="1" applyBorder="1" applyAlignment="1" applyProtection="1">
      <alignment horizontal="left" vertical="center"/>
      <protection locked="0"/>
    </xf>
    <xf numFmtId="0" fontId="8" fillId="36" borderId="13" xfId="0" applyNumberFormat="1" applyFont="1" applyFill="1" applyBorder="1" applyAlignment="1" applyProtection="1">
      <alignment horizontal="left" vertical="center"/>
      <protection locked="0"/>
    </xf>
    <xf numFmtId="0" fontId="8" fillId="36" borderId="14" xfId="0" applyNumberFormat="1" applyFont="1" applyFill="1" applyBorder="1" applyAlignment="1" applyProtection="1">
      <alignment horizontal="left" vertical="center"/>
      <protection locked="0"/>
    </xf>
    <xf numFmtId="0" fontId="8" fillId="36" borderId="15" xfId="0" applyNumberFormat="1" applyFont="1" applyFill="1" applyBorder="1" applyAlignment="1" applyProtection="1">
      <alignment horizontal="left" vertical="center"/>
      <protection locked="0"/>
    </xf>
    <xf numFmtId="0" fontId="8" fillId="36" borderId="16" xfId="0" applyNumberFormat="1" applyFont="1" applyFill="1" applyBorder="1" applyAlignment="1" applyProtection="1">
      <alignment horizontal="left" vertical="center"/>
      <protection locked="0"/>
    </xf>
    <xf numFmtId="0" fontId="13" fillId="0" borderId="0" xfId="0" applyFont="1" applyAlignment="1">
      <alignment/>
    </xf>
    <xf numFmtId="0" fontId="12" fillId="0" borderId="0" xfId="0" applyFont="1" applyBorder="1" applyAlignment="1">
      <alignment horizontal="left" vertical="top" wrapText="1"/>
    </xf>
    <xf numFmtId="0" fontId="9" fillId="0" borderId="0" xfId="0" applyFont="1" applyBorder="1" applyAlignment="1">
      <alignment horizontal="center"/>
    </xf>
    <xf numFmtId="0" fontId="0" fillId="0" borderId="0" xfId="0" applyFont="1" applyAlignment="1">
      <alignment/>
    </xf>
    <xf numFmtId="0" fontId="0" fillId="0" borderId="0" xfId="0" applyFont="1" applyAlignment="1">
      <alignment/>
    </xf>
    <xf numFmtId="49" fontId="14" fillId="0" borderId="17" xfId="0" applyNumberFormat="1" applyFont="1" applyBorder="1" applyAlignment="1">
      <alignment horizontal="center" vertical="center" wrapText="1"/>
    </xf>
    <xf numFmtId="49" fontId="8" fillId="0" borderId="21" xfId="0" applyNumberFormat="1" applyFont="1" applyFill="1" applyBorder="1" applyAlignment="1" applyProtection="1">
      <alignment vertical="top"/>
      <protection/>
    </xf>
    <xf numFmtId="49" fontId="14" fillId="0" borderId="13"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49" fontId="9" fillId="36" borderId="10" xfId="73" applyNumberFormat="1" applyFont="1" applyFill="1" applyBorder="1" applyAlignment="1" applyProtection="1">
      <alignment horizontal="right" vertical="center" wrapText="1"/>
      <protection locked="0"/>
    </xf>
    <xf numFmtId="49" fontId="8" fillId="35" borderId="10" xfId="0" applyNumberFormat="1" applyFont="1" applyFill="1" applyBorder="1" applyAlignment="1">
      <alignment horizontal="right" vertical="center" wrapText="1"/>
    </xf>
    <xf numFmtId="49" fontId="8" fillId="35" borderId="13"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0" fontId="8" fillId="36" borderId="11" xfId="0" applyNumberFormat="1" applyFont="1" applyFill="1" applyBorder="1" applyAlignment="1" applyProtection="1">
      <alignment horizontal="left" vertical="center" shrinkToFit="1"/>
      <protection locked="0"/>
    </xf>
    <xf numFmtId="0" fontId="8" fillId="36" borderId="13" xfId="0" applyNumberFormat="1" applyFont="1" applyFill="1" applyBorder="1" applyAlignment="1" applyProtection="1">
      <alignment horizontal="left" vertical="center" shrinkToFit="1"/>
      <protection locked="0"/>
    </xf>
    <xf numFmtId="0" fontId="6" fillId="0" borderId="0" xfId="0" applyFont="1" applyFill="1" applyBorder="1" applyAlignment="1">
      <alignment horizontal="left"/>
    </xf>
    <xf numFmtId="0" fontId="7" fillId="0" borderId="0" xfId="0" applyFont="1" applyAlignment="1">
      <alignment horizontal="left"/>
    </xf>
    <xf numFmtId="0" fontId="7" fillId="0" borderId="0" xfId="0" applyFont="1" applyFill="1" applyBorder="1" applyAlignment="1" applyProtection="1">
      <alignment horizontal="left" vertical="top"/>
      <protection/>
    </xf>
    <xf numFmtId="0" fontId="6" fillId="0" borderId="0" xfId="0" applyFont="1" applyAlignment="1">
      <alignment horizontal="left"/>
    </xf>
    <xf numFmtId="0" fontId="7" fillId="0" borderId="0" xfId="0" applyFont="1" applyFill="1" applyAlignment="1">
      <alignment horizontal="left"/>
    </xf>
    <xf numFmtId="0" fontId="6" fillId="0" borderId="0" xfId="0" applyFont="1" applyFill="1" applyAlignment="1">
      <alignment horizontal="left"/>
    </xf>
    <xf numFmtId="0" fontId="9" fillId="0" borderId="0" xfId="0" applyFont="1" applyFill="1" applyBorder="1" applyAlignment="1" applyProtection="1">
      <alignment horizontal="center" vertical="center"/>
      <protection/>
    </xf>
    <xf numFmtId="0" fontId="8" fillId="0" borderId="0" xfId="0" applyFont="1" applyFill="1" applyAlignment="1">
      <alignment horizontal="left"/>
    </xf>
    <xf numFmtId="0" fontId="8" fillId="0" borderId="0" xfId="0" applyFont="1" applyBorder="1" applyAlignment="1">
      <alignment horizontal="left"/>
    </xf>
    <xf numFmtId="0" fontId="11" fillId="0" borderId="0" xfId="0" applyFont="1" applyBorder="1" applyAlignment="1">
      <alignment horizontal="left" vertical="center"/>
    </xf>
    <xf numFmtId="0" fontId="6" fillId="0" borderId="0" xfId="0" applyFont="1" applyBorder="1" applyAlignment="1">
      <alignment horizontal="left"/>
    </xf>
    <xf numFmtId="0" fontId="22" fillId="0" borderId="0" xfId="0" applyFont="1" applyFill="1" applyBorder="1" applyAlignment="1" applyProtection="1">
      <alignment horizontal="center" vertical="center"/>
      <protection/>
    </xf>
    <xf numFmtId="0" fontId="8" fillId="0" borderId="0" xfId="0" applyFont="1" applyFill="1" applyBorder="1" applyAlignment="1">
      <alignment horizontal="left" vertical="center"/>
    </xf>
    <xf numFmtId="0" fontId="11" fillId="0" borderId="0" xfId="0" applyFont="1" applyBorder="1" applyAlignment="1">
      <alignment horizontal="right" vertical="center"/>
    </xf>
    <xf numFmtId="0" fontId="8" fillId="0" borderId="0" xfId="0" applyFont="1" applyFill="1" applyBorder="1" applyAlignment="1" applyProtection="1">
      <alignment horizontal="left" vertical="center"/>
      <protection locked="0"/>
    </xf>
    <xf numFmtId="42" fontId="8" fillId="0" borderId="0"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xf>
    <xf numFmtId="42" fontId="9" fillId="35" borderId="10" xfId="0" applyNumberFormat="1" applyFont="1" applyFill="1" applyBorder="1" applyAlignment="1">
      <alignment horizontal="left" vertical="center"/>
    </xf>
    <xf numFmtId="0" fontId="8" fillId="0" borderId="0" xfId="0" applyFont="1" applyFill="1" applyBorder="1" applyAlignment="1">
      <alignment horizontal="left"/>
    </xf>
    <xf numFmtId="0" fontId="9" fillId="0" borderId="0" xfId="0" applyFont="1" applyFill="1" applyAlignment="1">
      <alignment wrapText="1"/>
    </xf>
    <xf numFmtId="0" fontId="9" fillId="0" borderId="0" xfId="0" applyFont="1" applyFill="1" applyBorder="1" applyAlignment="1">
      <alignment horizontal="right" wrapText="1"/>
    </xf>
    <xf numFmtId="42" fontId="9" fillId="0" borderId="0" xfId="0" applyNumberFormat="1" applyFont="1" applyFill="1" applyBorder="1" applyAlignment="1">
      <alignment horizontal="left" vertical="center"/>
    </xf>
    <xf numFmtId="0" fontId="8" fillId="0" borderId="0" xfId="0" applyNumberFormat="1" applyFont="1" applyBorder="1" applyAlignment="1">
      <alignment horizontal="left" vertical="top"/>
    </xf>
    <xf numFmtId="42" fontId="9" fillId="35" borderId="10" xfId="0" applyNumberFormat="1" applyFont="1" applyFill="1" applyBorder="1" applyAlignment="1" applyProtection="1">
      <alignment horizontal="left"/>
      <protection/>
    </xf>
    <xf numFmtId="0" fontId="9" fillId="0" borderId="0" xfId="0" applyFont="1" applyBorder="1" applyAlignment="1">
      <alignment horizontal="left" vertical="center"/>
    </xf>
    <xf numFmtId="0" fontId="9" fillId="0" borderId="0" xfId="0" applyFont="1" applyBorder="1" applyAlignment="1" applyProtection="1">
      <alignment horizontal="left" vertical="top"/>
      <protection/>
    </xf>
    <xf numFmtId="0" fontId="6" fillId="0" borderId="0" xfId="0" applyFont="1" applyAlignment="1">
      <alignment horizontal="left" vertical="top"/>
    </xf>
    <xf numFmtId="0" fontId="6" fillId="0" borderId="0" xfId="0" applyFont="1" applyFill="1" applyAlignment="1">
      <alignment vertical="top" wrapText="1"/>
    </xf>
    <xf numFmtId="0" fontId="6" fillId="0" borderId="0" xfId="0" applyFont="1" applyFill="1" applyAlignment="1">
      <alignment horizontal="center" vertical="top" wrapText="1"/>
    </xf>
    <xf numFmtId="0" fontId="8" fillId="0" borderId="0" xfId="0" applyFont="1" applyBorder="1" applyAlignment="1">
      <alignment horizontal="center" vertical="top" wrapText="1"/>
    </xf>
    <xf numFmtId="0" fontId="8" fillId="0" borderId="0" xfId="0" applyNumberFormat="1" applyFont="1" applyAlignment="1">
      <alignment horizontal="left" vertical="top" wrapText="1"/>
    </xf>
    <xf numFmtId="0" fontId="8" fillId="0" borderId="0" xfId="0" applyNumberFormat="1" applyFont="1" applyAlignment="1">
      <alignment vertical="top" wrapText="1"/>
    </xf>
    <xf numFmtId="0" fontId="9" fillId="0" borderId="0" xfId="0" applyFont="1" applyBorder="1" applyAlignment="1">
      <alignment horizontal="center" vertical="top" wrapText="1"/>
    </xf>
    <xf numFmtId="0" fontId="6" fillId="0" borderId="0" xfId="0" applyFont="1" applyAlignment="1">
      <alignment horizontal="left" vertical="top" wrapText="1"/>
    </xf>
    <xf numFmtId="0" fontId="8" fillId="0" borderId="0" xfId="0" applyNumberFormat="1" applyFont="1" applyAlignment="1">
      <alignment horizontal="center" vertical="top" wrapText="1"/>
    </xf>
    <xf numFmtId="0" fontId="8" fillId="0" borderId="0" xfId="0" applyFont="1" applyAlignment="1">
      <alignment horizontal="center" vertical="top"/>
    </xf>
    <xf numFmtId="0" fontId="8" fillId="0" borderId="0" xfId="0" applyNumberFormat="1" applyFont="1" applyAlignment="1">
      <alignment horizontal="center" vertical="center" wrapText="1"/>
    </xf>
    <xf numFmtId="0" fontId="8" fillId="0" borderId="0" xfId="0" applyFont="1" applyAlignment="1">
      <alignment horizontal="center"/>
    </xf>
    <xf numFmtId="0" fontId="8" fillId="0" borderId="0" xfId="0" applyFont="1" applyAlignment="1" quotePrefix="1">
      <alignment horizontal="center" vertical="center"/>
    </xf>
    <xf numFmtId="0" fontId="8" fillId="0" borderId="22" xfId="0" applyFont="1" applyBorder="1" applyAlignment="1">
      <alignment horizontal="left" vertical="top"/>
    </xf>
    <xf numFmtId="0" fontId="8" fillId="0" borderId="0" xfId="0" applyFont="1" applyBorder="1" applyAlignment="1">
      <alignment horizontal="left" vertical="top"/>
    </xf>
    <xf numFmtId="0" fontId="8" fillId="0" borderId="22" xfId="0" applyFont="1" applyBorder="1" applyAlignment="1">
      <alignment horizontal="left"/>
    </xf>
    <xf numFmtId="0" fontId="8" fillId="0" borderId="0" xfId="0" applyFont="1" applyAlignment="1">
      <alignment horizontal="left"/>
    </xf>
    <xf numFmtId="0" fontId="9" fillId="0" borderId="0" xfId="0" applyNumberFormat="1" applyFont="1" applyBorder="1" applyAlignment="1">
      <alignment horizontal="left" wrapText="1"/>
    </xf>
    <xf numFmtId="0" fontId="7" fillId="36" borderId="10" xfId="0" applyFont="1" applyFill="1" applyBorder="1" applyAlignment="1" applyProtection="1">
      <alignment horizontal="left" vertical="top"/>
      <protection locked="0"/>
    </xf>
    <xf numFmtId="0" fontId="13" fillId="0" borderId="0" xfId="0" applyFont="1" applyAlignment="1" applyProtection="1">
      <alignment horizontal="left" vertical="center" wrapText="1"/>
      <protection/>
    </xf>
    <xf numFmtId="0" fontId="6" fillId="0" borderId="0" xfId="0" applyFont="1" applyAlignment="1" applyProtection="1">
      <alignment horizontal="left" vertical="center" wrapText="1"/>
      <protection/>
    </xf>
    <xf numFmtId="0" fontId="63"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Alignment="1">
      <alignment horizontal="left" vertical="top" wrapText="1"/>
    </xf>
    <xf numFmtId="0" fontId="8" fillId="0" borderId="22" xfId="0" applyFont="1" applyBorder="1" applyAlignment="1">
      <alignment horizontal="left" wrapText="1"/>
    </xf>
    <xf numFmtId="0" fontId="8" fillId="0" borderId="0" xfId="0" applyFont="1" applyBorder="1" applyAlignment="1">
      <alignment horizontal="left" wrapText="1"/>
    </xf>
    <xf numFmtId="0" fontId="6" fillId="34" borderId="10" xfId="0" applyFont="1" applyFill="1" applyBorder="1" applyAlignment="1">
      <alignment horizontal="left"/>
    </xf>
    <xf numFmtId="0" fontId="7" fillId="34" borderId="10" xfId="0" applyFont="1" applyFill="1" applyBorder="1" applyAlignment="1" applyProtection="1">
      <alignment horizontal="left" vertical="top"/>
      <protection/>
    </xf>
    <xf numFmtId="0" fontId="8" fillId="0" borderId="0" xfId="0" applyNumberFormat="1" applyFont="1" applyAlignment="1">
      <alignment horizontal="left" vertical="top" wrapText="1"/>
    </xf>
    <xf numFmtId="0" fontId="11" fillId="0" borderId="0" xfId="0" applyFont="1" applyBorder="1" applyAlignment="1">
      <alignment horizontal="right" vertical="center"/>
    </xf>
    <xf numFmtId="0" fontId="11" fillId="0" borderId="20" xfId="0" applyFont="1" applyBorder="1" applyAlignment="1">
      <alignment horizontal="right" vertical="center"/>
    </xf>
    <xf numFmtId="0" fontId="11" fillId="0" borderId="0" xfId="0" applyFont="1" applyFill="1" applyAlignment="1">
      <alignment horizontal="center" vertical="top" wrapText="1"/>
    </xf>
    <xf numFmtId="0" fontId="11" fillId="0" borderId="0" xfId="0" applyFont="1" applyAlignment="1">
      <alignment horizontal="right"/>
    </xf>
    <xf numFmtId="0" fontId="8" fillId="0" borderId="0" xfId="0" applyNumberFormat="1" applyFont="1" applyAlignment="1">
      <alignment horizontal="left" vertical="center" wrapText="1"/>
    </xf>
    <xf numFmtId="0" fontId="11" fillId="0" borderId="0" xfId="0" applyFont="1" applyFill="1" applyBorder="1" applyAlignment="1">
      <alignment horizontal="right" vertical="center" wrapText="1"/>
    </xf>
    <xf numFmtId="0" fontId="11" fillId="0" borderId="20" xfId="0" applyFont="1" applyFill="1" applyBorder="1" applyAlignment="1">
      <alignment horizontal="right" vertical="center" wrapText="1"/>
    </xf>
    <xf numFmtId="0" fontId="19" fillId="0" borderId="23" xfId="57" applyFont="1" applyBorder="1" applyAlignment="1" applyProtection="1">
      <alignment horizontal="left" vertical="top" wrapText="1"/>
      <protection/>
    </xf>
    <xf numFmtId="0" fontId="12" fillId="0" borderId="23" xfId="0" applyFont="1" applyBorder="1" applyAlignment="1">
      <alignment horizontal="left" vertical="top" wrapText="1"/>
    </xf>
    <xf numFmtId="0" fontId="11" fillId="34" borderId="11" xfId="0" applyFont="1" applyFill="1" applyBorder="1" applyAlignment="1">
      <alignment horizontal="left" vertical="center"/>
    </xf>
    <xf numFmtId="0" fontId="11" fillId="34" borderId="12" xfId="0" applyFont="1" applyFill="1" applyBorder="1" applyAlignment="1">
      <alignment horizontal="left" vertical="center"/>
    </xf>
    <xf numFmtId="0" fontId="11" fillId="34" borderId="13" xfId="0" applyFont="1" applyFill="1" applyBorder="1" applyAlignment="1">
      <alignment horizontal="left" vertical="center"/>
    </xf>
    <xf numFmtId="0" fontId="7" fillId="34" borderId="11" xfId="0" applyNumberFormat="1" applyFont="1" applyFill="1" applyBorder="1" applyAlignment="1">
      <alignment horizontal="left" shrinkToFit="1"/>
    </xf>
    <xf numFmtId="0" fontId="7" fillId="34" borderId="12" xfId="0" applyNumberFormat="1" applyFont="1" applyFill="1" applyBorder="1" applyAlignment="1">
      <alignment horizontal="left" shrinkToFit="1"/>
    </xf>
    <xf numFmtId="0" fontId="7" fillId="34" borderId="13" xfId="0" applyNumberFormat="1" applyFont="1" applyFill="1" applyBorder="1" applyAlignment="1">
      <alignment horizontal="left" shrinkToFit="1"/>
    </xf>
    <xf numFmtId="0" fontId="7" fillId="34" borderId="11" xfId="0" applyFont="1" applyFill="1" applyBorder="1" applyAlignment="1">
      <alignment horizontal="left" shrinkToFit="1"/>
    </xf>
    <xf numFmtId="0" fontId="7" fillId="34" borderId="12" xfId="0" applyFont="1" applyFill="1" applyBorder="1" applyAlignment="1">
      <alignment horizontal="left" shrinkToFit="1"/>
    </xf>
    <xf numFmtId="0" fontId="7" fillId="34" borderId="13" xfId="0" applyFont="1" applyFill="1" applyBorder="1" applyAlignment="1">
      <alignment horizontal="left" shrinkToFit="1"/>
    </xf>
    <xf numFmtId="2" fontId="9" fillId="0" borderId="11" xfId="73" applyNumberFormat="1" applyFont="1" applyFill="1" applyBorder="1" applyAlignment="1" applyProtection="1">
      <alignment horizontal="right" vertical="center" wrapText="1"/>
      <protection locked="0"/>
    </xf>
    <xf numFmtId="2" fontId="9" fillId="0" borderId="12" xfId="73" applyNumberFormat="1" applyFont="1" applyFill="1" applyBorder="1" applyAlignment="1" applyProtection="1">
      <alignment horizontal="right" vertical="center" wrapText="1"/>
      <protection locked="0"/>
    </xf>
    <xf numFmtId="0" fontId="8" fillId="36" borderId="11" xfId="0" applyNumberFormat="1" applyFont="1" applyFill="1" applyBorder="1" applyAlignment="1" applyProtection="1">
      <alignment horizontal="left" vertical="center" shrinkToFit="1"/>
      <protection locked="0"/>
    </xf>
    <xf numFmtId="0" fontId="8" fillId="36" borderId="13" xfId="0" applyNumberFormat="1" applyFont="1" applyFill="1" applyBorder="1" applyAlignment="1" applyProtection="1">
      <alignment horizontal="left" vertical="center" shrinkToFit="1"/>
      <protection locked="0"/>
    </xf>
    <xf numFmtId="0" fontId="8" fillId="36" borderId="16" xfId="0" applyNumberFormat="1" applyFont="1" applyFill="1" applyBorder="1" applyAlignment="1" applyProtection="1">
      <alignment horizontal="left" vertical="center" shrinkToFit="1"/>
      <protection locked="0"/>
    </xf>
    <xf numFmtId="0" fontId="8" fillId="36" borderId="11" xfId="0" applyNumberFormat="1" applyFont="1" applyFill="1" applyBorder="1" applyAlignment="1" applyProtection="1">
      <alignment horizontal="left" vertical="center"/>
      <protection locked="0"/>
    </xf>
    <xf numFmtId="0" fontId="8" fillId="36" borderId="12" xfId="0" applyNumberFormat="1" applyFont="1" applyFill="1" applyBorder="1" applyAlignment="1" applyProtection="1">
      <alignment horizontal="left" vertical="center"/>
      <protection locked="0"/>
    </xf>
    <xf numFmtId="0" fontId="8" fillId="36" borderId="13" xfId="0" applyNumberFormat="1" applyFont="1" applyFill="1" applyBorder="1" applyAlignment="1" applyProtection="1">
      <alignment horizontal="left" vertical="center"/>
      <protection locked="0"/>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9" fillId="0" borderId="10" xfId="0" applyNumberFormat="1" applyFont="1" applyFill="1" applyBorder="1" applyAlignment="1" applyProtection="1">
      <alignment horizontal="center" vertical="top"/>
      <protection/>
    </xf>
    <xf numFmtId="0" fontId="8" fillId="36" borderId="14" xfId="0" applyNumberFormat="1" applyFont="1" applyFill="1" applyBorder="1" applyAlignment="1" applyProtection="1">
      <alignment horizontal="left" vertical="center"/>
      <protection locked="0"/>
    </xf>
    <xf numFmtId="0" fontId="8" fillId="36" borderId="15" xfId="0" applyNumberFormat="1" applyFont="1" applyFill="1" applyBorder="1" applyAlignment="1" applyProtection="1">
      <alignment horizontal="left" vertical="center"/>
      <protection locked="0"/>
    </xf>
    <xf numFmtId="0" fontId="8" fillId="36" borderId="16" xfId="0" applyNumberFormat="1" applyFont="1" applyFill="1" applyBorder="1" applyAlignment="1" applyProtection="1">
      <alignment horizontal="left" vertical="center"/>
      <protection locked="0"/>
    </xf>
    <xf numFmtId="2" fontId="9" fillId="0" borderId="13" xfId="73" applyNumberFormat="1" applyFont="1" applyFill="1" applyBorder="1" applyAlignment="1" applyProtection="1">
      <alignment horizontal="right" vertical="center" wrapText="1"/>
      <protection locked="0"/>
    </xf>
    <xf numFmtId="0" fontId="9" fillId="0" borderId="11"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6" fillId="0" borderId="0" xfId="0" applyFont="1" applyAlignment="1">
      <alignment horizontal="center" vertical="top" wrapText="1"/>
    </xf>
    <xf numFmtId="0" fontId="9" fillId="0" borderId="13" xfId="0" applyNumberFormat="1" applyFont="1" applyFill="1" applyBorder="1" applyAlignment="1" applyProtection="1">
      <alignment horizontal="left" vertical="top"/>
      <protection/>
    </xf>
    <xf numFmtId="0" fontId="9" fillId="0" borderId="17" xfId="0" applyNumberFormat="1" applyFont="1" applyFill="1" applyBorder="1" applyAlignment="1" applyProtection="1">
      <alignment horizontal="center" vertical="top"/>
      <protection/>
    </xf>
    <xf numFmtId="0" fontId="9" fillId="0" borderId="11"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left" vertical="top" wrapText="1"/>
      <protection/>
    </xf>
    <xf numFmtId="0" fontId="8" fillId="0" borderId="0" xfId="0" applyFont="1" applyBorder="1" applyAlignment="1">
      <alignment horizontal="left" vertical="top" wrapText="1"/>
    </xf>
    <xf numFmtId="0" fontId="9" fillId="0" borderId="11" xfId="0"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left" vertical="center" wrapText="1"/>
      <protection/>
    </xf>
    <xf numFmtId="0" fontId="18" fillId="0" borderId="0" xfId="0" applyFont="1" applyAlignment="1">
      <alignment horizontal="center" vertical="top"/>
    </xf>
    <xf numFmtId="0" fontId="0" fillId="0" borderId="0" xfId="0" applyFont="1" applyAlignment="1">
      <alignment horizontal="left" vertical="top" wrapText="1"/>
    </xf>
    <xf numFmtId="0" fontId="0" fillId="0" borderId="0" xfId="0" applyFont="1" applyAlignment="1">
      <alignment horizontal="lef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2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 4" xfId="63"/>
    <cellStyle name="Normal 5" xfId="64"/>
    <cellStyle name="Normal_1CHECK" xfId="65"/>
    <cellStyle name="Normal_2WSC" xfId="66"/>
    <cellStyle name="Normal_7INSTRUC" xfId="67"/>
    <cellStyle name="Normal_APP-9697" xfId="68"/>
    <cellStyle name="Normal_LY-FUND" xfId="69"/>
    <cellStyle name="Normal_TY-FUND"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133350</xdr:colOff>
      <xdr:row>1</xdr:row>
      <xdr:rowOff>95250</xdr:rowOff>
    </xdr:from>
    <xdr:to>
      <xdr:col>57</xdr:col>
      <xdr:colOff>104775</xdr:colOff>
      <xdr:row>2</xdr:row>
      <xdr:rowOff>85725</xdr:rowOff>
    </xdr:to>
    <xdr:sp fLocksText="0">
      <xdr:nvSpPr>
        <xdr:cNvPr id="1" name="TextBox 1"/>
        <xdr:cNvSpPr txBox="1">
          <a:spLocks noChangeArrowheads="1"/>
        </xdr:cNvSpPr>
      </xdr:nvSpPr>
      <xdr:spPr>
        <a:xfrm flipV="1">
          <a:off x="16383000" y="285750"/>
          <a:ext cx="37719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xtranet.cccco.edu/DSPS/End%20of%20Year%20Expenditures%20Report/EOY-2010-11/EOY%20Report%20form%20to%20be%20completed%20by%20colleges/final%20DSPS%202010-11%20EOY%20Expenditures%20Report%20form/DSPS%202010-11%20EOY%20Expenditures%20Report%20(REV.%208-2011)%20no%20passwor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xtranet.cccco.edu/DSPS/Allocations/2010-11/calculations%20for%20R1%20P1%20P2/3%20-%202010-11%20DSPS%20Funding%20Year%20(P2)%202011-05-19%20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cccco.edu/Portals/4/SS/DSPS/DSPS%202010-11%20EOY%20Expenditures%20Report%20(REV.%208-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ccco.edu/DSPS/End%20of%20Year%20Expenditures%20Report/EOY-2010-11/EOY%20Report%20form%20to%20be%20completed%20by%20colleges/final%20DSPS%202010-11%20EOY%20Expenditures%20Report%20form/DSPS%202010-11%20EOY%20Expenditures%20Report%20(REV.%208-2011)%20no%20passwor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extranet.cccco.edu/Users/pservin/AppData/Local/Microsoft/Windows/Temporary%20Internet%20Files/Content.Outlook/EPD1RCH3/2011-12%20Categorical%20Flexibility%20Report%20For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extranet.cccco.edu/Users\jorta\AppData\Local\Microsoft\Windows\Temporary%20Internet%20Files\Content.Outlook\HX6B0MKQ\Web%20version-Copy%20of%20Matriculation%202011-12%20Year%20End%20Expenditures%20Report%20form%20(REV%20%208a-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owth WH Coalinga - Lemoore"/>
      <sheetName val="Growth Woodland, Yuba"/>
      <sheetName val="penalties - 95%"/>
      <sheetName val="Advance - Contracts"/>
      <sheetName val="P2 - midyear adjust info"/>
      <sheetName val="Reallocation - PADS, Set-Aside"/>
      <sheetName val="Breakdown - all DSP&amp;S component"/>
      <sheetName val="Breakdown - Hospital component"/>
      <sheetName val="emailed budget"/>
      <sheetName val="Sheet4"/>
      <sheetName val="$9.6M WSC DHH (not used)"/>
      <sheetName val="$9.6M DHH BCP"/>
      <sheetName val="$9.6M DHH - erase R1, project"/>
      <sheetName val="$9.6M DHH - round 2 priorities"/>
      <sheetName val="not needed"/>
      <sheetName val="Sheet3"/>
      <sheetName val="Sheet2"/>
      <sheetName val="$9.6M DHH (save 4 future years)"/>
      <sheetName val="Sheet6"/>
      <sheetName val="FY 2007-08 WSC before sort"/>
      <sheetName val="FY 2007-08 WSC after sort"/>
      <sheetName val="06-07 original vs. SB 361 w %'s"/>
      <sheetName val="Fiscal 1 (source)"/>
      <sheetName val="Fiscal 2"/>
      <sheetName val="Fiscal (Instruction) x"/>
      <sheetName val="Apportionment"/>
      <sheetName val="$9.6M DHH - analysis"/>
      <sheetName val="ARRA calculation"/>
      <sheetName val="submitted - State + ARRA"/>
      <sheetName val="version changes"/>
      <sheetName val="web post -mid year realloc 4-18"/>
      <sheetName val="web post -mid year realloc P2"/>
      <sheetName val="PADS Funds"/>
      <sheetName val="Part 1 Other Program Income"/>
      <sheetName val="Part II Special Class FTES"/>
      <sheetName val="Part III DSPS Expenditures"/>
      <sheetName val="Part IV DHH Expenditures"/>
      <sheetName val="DHH - EOY input, analysis"/>
      <sheetName val="FY 2009-10 DSPS $ from WSC"/>
      <sheetName val="WSC"/>
      <sheetName val="WSC from TRIS(.doc-add rows)"/>
      <sheetName val="Headcount 2009-10"/>
      <sheetName val="Last Year"/>
      <sheetName val="This Year - Funding Summary"/>
      <sheetName val="FY 2010-11 State Budget"/>
      <sheetName val="Budget"/>
      <sheetName val="Allocation"/>
      <sheetName val="mid year reallocation P2"/>
      <sheetName val="College Effort"/>
      <sheetName val="Recalc (DSP&amp;S, DHH, PADS)"/>
      <sheetName val="website - Advance"/>
      <sheetName val="website - Funding Summary R1"/>
      <sheetName val="website - Allocation"/>
      <sheetName val="website - Funding Summary P1"/>
      <sheetName val="website - Funding Summary P2"/>
      <sheetName val="website - College Effort"/>
      <sheetName val="website - DHH distribution"/>
      <sheetName val="website - Weighted Student Coun"/>
      <sheetName val="dsps1"/>
      <sheetName val="website - Special Class Rates"/>
      <sheetName val="data for import"/>
      <sheetName val="sort data - DSPS"/>
      <sheetName val="verify for import - DSPS"/>
      <sheetName val="monthly apportionment"/>
      <sheetName val="AD import - DSPS"/>
      <sheetName val="P1 import - DSPS"/>
      <sheetName val="P2 import - DSPS"/>
      <sheetName val="R1 import - DSPS"/>
      <sheetName val="sort data - HOSP"/>
      <sheetName val="AD import - HOSP"/>
      <sheetName val="P1 import - HOSP"/>
      <sheetName val="P2 import - HOSP"/>
      <sheetName val="R1 import - HOS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sheetDataSet>
      <sheetData sheetId="6">
        <row r="2">
          <cell r="C2" t="str">
            <v>Select your college</v>
          </cell>
        </row>
        <row r="3">
          <cell r="C3" t="str">
            <v>Alameda College</v>
          </cell>
        </row>
        <row r="4">
          <cell r="C4" t="str">
            <v>Allan Hancock College</v>
          </cell>
        </row>
        <row r="5">
          <cell r="C5" t="str">
            <v>American River College</v>
          </cell>
        </row>
        <row r="6">
          <cell r="C6" t="str">
            <v>Antelope Valley College</v>
          </cell>
        </row>
        <row r="7">
          <cell r="C7" t="str">
            <v>Bakersfield College</v>
          </cell>
        </row>
        <row r="8">
          <cell r="C8" t="str">
            <v>Barstow College</v>
          </cell>
        </row>
        <row r="9">
          <cell r="C9" t="str">
            <v>Berkeley City College</v>
          </cell>
        </row>
        <row r="10">
          <cell r="C10" t="str">
            <v>Butte College</v>
          </cell>
        </row>
        <row r="11">
          <cell r="C11" t="str">
            <v>Cabrillo College</v>
          </cell>
        </row>
        <row r="12">
          <cell r="C12" t="str">
            <v>Canada College</v>
          </cell>
        </row>
        <row r="13">
          <cell r="C13" t="str">
            <v>College of the Canyons</v>
          </cell>
        </row>
        <row r="14">
          <cell r="C14" t="str">
            <v>Cerritos College</v>
          </cell>
        </row>
        <row r="15">
          <cell r="C15" t="str">
            <v>Cerro Coso College</v>
          </cell>
        </row>
        <row r="16">
          <cell r="C16" t="str">
            <v>Chabot College</v>
          </cell>
        </row>
        <row r="17">
          <cell r="C17" t="str">
            <v>Chaffey College</v>
          </cell>
        </row>
        <row r="18">
          <cell r="C18" t="str">
            <v>Citrus College</v>
          </cell>
        </row>
        <row r="19">
          <cell r="C19" t="str">
            <v>Coastline College</v>
          </cell>
        </row>
        <row r="20">
          <cell r="C20" t="str">
            <v>Columbia College</v>
          </cell>
        </row>
        <row r="21">
          <cell r="C21" t="str">
            <v>Compton College</v>
          </cell>
        </row>
        <row r="22">
          <cell r="C22" t="str">
            <v>Contra Costa College</v>
          </cell>
        </row>
        <row r="23">
          <cell r="C23" t="str">
            <v>Copper Mt. College </v>
          </cell>
        </row>
        <row r="24">
          <cell r="C24" t="str">
            <v>Cosumnes River College</v>
          </cell>
        </row>
        <row r="25">
          <cell r="C25" t="str">
            <v>Crafton Hills College</v>
          </cell>
        </row>
        <row r="26">
          <cell r="C26" t="str">
            <v>Cuesta College</v>
          </cell>
        </row>
        <row r="27">
          <cell r="C27" t="str">
            <v>Cuyamaca College</v>
          </cell>
        </row>
        <row r="28">
          <cell r="C28" t="str">
            <v>Cypress College</v>
          </cell>
        </row>
        <row r="29">
          <cell r="C29" t="str">
            <v>De Anza College</v>
          </cell>
        </row>
        <row r="30">
          <cell r="C30" t="str">
            <v>College of the Desert</v>
          </cell>
        </row>
        <row r="31">
          <cell r="C31" t="str">
            <v>Diablo Valley College</v>
          </cell>
        </row>
        <row r="32">
          <cell r="C32" t="str">
            <v>East Los Angeles College</v>
          </cell>
        </row>
        <row r="33">
          <cell r="C33" t="str">
            <v>El Camino College</v>
          </cell>
        </row>
        <row r="34">
          <cell r="C34" t="str">
            <v>Evergreen Valley College</v>
          </cell>
        </row>
        <row r="35">
          <cell r="C35" t="str">
            <v>Feather River College</v>
          </cell>
        </row>
        <row r="36">
          <cell r="C36" t="str">
            <v>Folsom Lake</v>
          </cell>
        </row>
        <row r="37">
          <cell r="C37" t="str">
            <v>Foothill College</v>
          </cell>
        </row>
        <row r="38">
          <cell r="C38" t="str">
            <v>Fresno City College</v>
          </cell>
        </row>
        <row r="39">
          <cell r="C39" t="str">
            <v>Fullerton College</v>
          </cell>
        </row>
        <row r="40">
          <cell r="C40" t="str">
            <v>Gavilan College</v>
          </cell>
        </row>
        <row r="41">
          <cell r="C41" t="str">
            <v>Glendale College</v>
          </cell>
        </row>
        <row r="42">
          <cell r="C42" t="str">
            <v>Golden West College</v>
          </cell>
        </row>
        <row r="43">
          <cell r="C43" t="str">
            <v>Grossmont College</v>
          </cell>
        </row>
        <row r="44">
          <cell r="C44" t="str">
            <v>Hartnell College</v>
          </cell>
        </row>
        <row r="45">
          <cell r="C45" t="str">
            <v>Imperial Valley College</v>
          </cell>
        </row>
        <row r="46">
          <cell r="C46" t="str">
            <v>Irvine Valley College</v>
          </cell>
        </row>
        <row r="47">
          <cell r="C47" t="str">
            <v>Lake Tahoe College</v>
          </cell>
        </row>
        <row r="48">
          <cell r="C48" t="str">
            <v>Laney College</v>
          </cell>
        </row>
        <row r="49">
          <cell r="C49" t="str">
            <v>Las Positas College</v>
          </cell>
        </row>
        <row r="50">
          <cell r="C50" t="str">
            <v>Lassen College</v>
          </cell>
        </row>
        <row r="51">
          <cell r="C51" t="str">
            <v>Long Beach City College</v>
          </cell>
        </row>
        <row r="52">
          <cell r="C52" t="str">
            <v>Los Angeles City College</v>
          </cell>
        </row>
        <row r="53">
          <cell r="C53" t="str">
            <v>Los Angeles Harbor College</v>
          </cell>
        </row>
        <row r="54">
          <cell r="C54" t="str">
            <v>Los Angeles Mission College</v>
          </cell>
        </row>
        <row r="55">
          <cell r="C55" t="str">
            <v>Los Angeles Pierce College</v>
          </cell>
        </row>
        <row r="56">
          <cell r="C56" t="str">
            <v>Los Angeles Southwest College</v>
          </cell>
        </row>
        <row r="57">
          <cell r="C57" t="str">
            <v>Los Angeles Trade-Tech College</v>
          </cell>
        </row>
        <row r="58">
          <cell r="C58" t="str">
            <v>Los Angeles Valley College</v>
          </cell>
        </row>
        <row r="59">
          <cell r="C59" t="str">
            <v>Los Medanos College</v>
          </cell>
        </row>
        <row r="60">
          <cell r="C60" t="str">
            <v>Marin College</v>
          </cell>
        </row>
        <row r="61">
          <cell r="C61" t="str">
            <v>Mendocino College</v>
          </cell>
        </row>
        <row r="62">
          <cell r="C62" t="str">
            <v>Merced College</v>
          </cell>
        </row>
        <row r="63">
          <cell r="C63" t="str">
            <v>Merritt College</v>
          </cell>
        </row>
        <row r="64">
          <cell r="C64" t="str">
            <v>Mira Costa College</v>
          </cell>
        </row>
        <row r="65">
          <cell r="C65" t="str">
            <v>Mission College</v>
          </cell>
        </row>
        <row r="66">
          <cell r="C66" t="str">
            <v>Modesto Junior College</v>
          </cell>
        </row>
        <row r="67">
          <cell r="C67" t="str">
            <v>Monterey Peninsula College</v>
          </cell>
        </row>
        <row r="68">
          <cell r="C68" t="str">
            <v>Moorpark College</v>
          </cell>
        </row>
        <row r="69">
          <cell r="C69" t="str">
            <v>Moreno Valley College</v>
          </cell>
        </row>
        <row r="70">
          <cell r="C70" t="str">
            <v>Mt. San Antonio College</v>
          </cell>
        </row>
        <row r="71">
          <cell r="C71" t="str">
            <v>Mt. San Jacinto College</v>
          </cell>
        </row>
        <row r="72">
          <cell r="C72" t="str">
            <v>Napa College</v>
          </cell>
        </row>
        <row r="73">
          <cell r="C73" t="str">
            <v>Norco College</v>
          </cell>
        </row>
        <row r="74">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College of the Redwoods</v>
          </cell>
        </row>
        <row r="82">
          <cell r="C82" t="str">
            <v>Reedley College</v>
          </cell>
        </row>
        <row r="83">
          <cell r="C83" t="str">
            <v>Rio Hondo College</v>
          </cell>
        </row>
        <row r="84">
          <cell r="C84" t="str">
            <v>Riverside College</v>
          </cell>
        </row>
        <row r="85">
          <cell r="C85" t="str">
            <v>Sacramento City College</v>
          </cell>
        </row>
        <row r="86">
          <cell r="C86" t="str">
            <v>Saddleback College</v>
          </cell>
        </row>
        <row r="87">
          <cell r="C87" t="str">
            <v>San Bernardino Valley College</v>
          </cell>
        </row>
        <row r="88">
          <cell r="C88" t="str">
            <v>San Diego City College</v>
          </cell>
        </row>
        <row r="89">
          <cell r="C89" t="str">
            <v>San Diego Mesa College</v>
          </cell>
        </row>
        <row r="90">
          <cell r="C90" t="str">
            <v>San Diego Miramar College</v>
          </cell>
        </row>
        <row r="91">
          <cell r="C91" t="str">
            <v>San Francisco City College</v>
          </cell>
        </row>
        <row r="92">
          <cell r="C92" t="str">
            <v>San Joaquin Delta College</v>
          </cell>
        </row>
        <row r="93">
          <cell r="C93" t="str">
            <v>San Jose City College</v>
          </cell>
        </row>
        <row r="94">
          <cell r="C94" t="str">
            <v>College of San Mateo</v>
          </cell>
        </row>
        <row r="95">
          <cell r="C95" t="str">
            <v>Santa Ana College</v>
          </cell>
        </row>
        <row r="96">
          <cell r="C96" t="str">
            <v>Santa Barbara City College</v>
          </cell>
        </row>
        <row r="97">
          <cell r="C97" t="str">
            <v>Santa Monica College</v>
          </cell>
        </row>
        <row r="98">
          <cell r="C98" t="str">
            <v>Santa Rosa Junior College</v>
          </cell>
        </row>
        <row r="99">
          <cell r="C99" t="str">
            <v>Santiago Canyon College</v>
          </cell>
        </row>
        <row r="100">
          <cell r="C100" t="str">
            <v>College of the Sequoias</v>
          </cell>
        </row>
        <row r="101">
          <cell r="C101" t="str">
            <v>Shasta College</v>
          </cell>
        </row>
        <row r="102">
          <cell r="C102" t="str">
            <v>Sierra College</v>
          </cell>
        </row>
        <row r="103">
          <cell r="C103" t="str">
            <v>College of the Siskiyous</v>
          </cell>
        </row>
        <row r="104">
          <cell r="C104" t="str">
            <v>Skyline College</v>
          </cell>
        </row>
        <row r="105">
          <cell r="C105" t="str">
            <v>Solano College</v>
          </cell>
        </row>
        <row r="106">
          <cell r="C106" t="str">
            <v>Southwestern College</v>
          </cell>
        </row>
        <row r="107">
          <cell r="C107" t="str">
            <v>Taft College</v>
          </cell>
        </row>
        <row r="108">
          <cell r="C108" t="str">
            <v>Ventura College</v>
          </cell>
        </row>
        <row r="109">
          <cell r="C109" t="str">
            <v>Victor Valley College</v>
          </cell>
        </row>
        <row r="110">
          <cell r="C110" t="str">
            <v>West Hills Coalinga College</v>
          </cell>
        </row>
        <row r="111">
          <cell r="C111" t="str">
            <v>West Hills Lemoore College</v>
          </cell>
        </row>
        <row r="112">
          <cell r="C112" t="str">
            <v>West Los Angeles College</v>
          </cell>
        </row>
        <row r="113">
          <cell r="C113" t="str">
            <v>West Valley College</v>
          </cell>
        </row>
        <row r="114">
          <cell r="C114" t="str">
            <v>Woodland College</v>
          </cell>
        </row>
        <row r="115">
          <cell r="C115" t="str">
            <v>Yuba College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CDs, CCCs"/>
      <sheetName val="report - flexible provision"/>
    </sheetNames>
    <sheetDataSet>
      <sheetData sheetId="0">
        <row r="2">
          <cell r="A2" t="str">
            <v>Select your district</v>
          </cell>
        </row>
        <row r="3">
          <cell r="A3" t="str">
            <v>Allan Hancock CCD</v>
          </cell>
        </row>
        <row r="4">
          <cell r="A4" t="str">
            <v>Antelope Valley CCD</v>
          </cell>
        </row>
        <row r="5">
          <cell r="A5" t="str">
            <v>Barstow CCD</v>
          </cell>
        </row>
        <row r="6">
          <cell r="A6" t="str">
            <v>Butte CCD</v>
          </cell>
        </row>
        <row r="7">
          <cell r="A7" t="str">
            <v>Cabrillo CCD</v>
          </cell>
        </row>
        <row r="8">
          <cell r="A8" t="str">
            <v>Cerritos CCD</v>
          </cell>
        </row>
        <row r="9">
          <cell r="A9" t="str">
            <v>Chabot-Las Positas CCD</v>
          </cell>
        </row>
        <row r="10">
          <cell r="A10" t="str">
            <v>Chaffey CCD</v>
          </cell>
        </row>
        <row r="11">
          <cell r="A11" t="str">
            <v>Citrus CCD</v>
          </cell>
        </row>
        <row r="12">
          <cell r="A12" t="str">
            <v>Coast CCD</v>
          </cell>
        </row>
        <row r="13">
          <cell r="A13" t="str">
            <v>Compton CCD</v>
          </cell>
        </row>
        <row r="14">
          <cell r="A14" t="str">
            <v>Contra Costa CCD</v>
          </cell>
        </row>
        <row r="15">
          <cell r="A15" t="str">
            <v>Copper Mt. CCD</v>
          </cell>
        </row>
        <row r="16">
          <cell r="A16" t="str">
            <v>Desert CCD</v>
          </cell>
        </row>
        <row r="17">
          <cell r="A17" t="str">
            <v>El Camino CCD</v>
          </cell>
        </row>
        <row r="18">
          <cell r="A18" t="str">
            <v>Feather River CCD</v>
          </cell>
        </row>
        <row r="19">
          <cell r="A19" t="str">
            <v>Foothill-DeAnza CCD</v>
          </cell>
        </row>
        <row r="20">
          <cell r="A20" t="str">
            <v>Gavilan Joint CCD</v>
          </cell>
        </row>
        <row r="21">
          <cell r="A21" t="str">
            <v>Glendale CCD</v>
          </cell>
        </row>
        <row r="22">
          <cell r="A22" t="str">
            <v>Grossmont Cuyamaca CCD</v>
          </cell>
        </row>
        <row r="23">
          <cell r="A23" t="str">
            <v>Hartnell CCD</v>
          </cell>
        </row>
        <row r="24">
          <cell r="A24" t="str">
            <v>Imperial CCD</v>
          </cell>
        </row>
        <row r="25">
          <cell r="A25" t="str">
            <v>Kern CCD</v>
          </cell>
        </row>
        <row r="26">
          <cell r="A26" t="str">
            <v>Lake Tahoe CCD</v>
          </cell>
        </row>
        <row r="27">
          <cell r="A27" t="str">
            <v>Lassen CCD</v>
          </cell>
        </row>
        <row r="28">
          <cell r="A28" t="str">
            <v>Long Beach CCD </v>
          </cell>
        </row>
        <row r="29">
          <cell r="A29" t="str">
            <v>Los Angeles CCD</v>
          </cell>
        </row>
        <row r="30">
          <cell r="A30" t="str">
            <v>Los Rios CCD</v>
          </cell>
        </row>
        <row r="31">
          <cell r="A31" t="str">
            <v>Marin CCD</v>
          </cell>
        </row>
        <row r="32">
          <cell r="A32" t="str">
            <v>Mendocino-Lake CCD</v>
          </cell>
        </row>
        <row r="33">
          <cell r="A33" t="str">
            <v>Merced CCD</v>
          </cell>
        </row>
        <row r="34">
          <cell r="A34" t="str">
            <v>Mira Costa CCD</v>
          </cell>
        </row>
        <row r="35">
          <cell r="A35" t="str">
            <v>Monterey Peninsula CCD</v>
          </cell>
        </row>
        <row r="36">
          <cell r="A36" t="str">
            <v>Mt. San Antonio CCD</v>
          </cell>
        </row>
        <row r="37">
          <cell r="A37" t="str">
            <v>Mt. San Jacinto CCD</v>
          </cell>
        </row>
        <row r="38">
          <cell r="A38" t="str">
            <v>Napa Valley CCD</v>
          </cell>
        </row>
        <row r="39">
          <cell r="A39" t="str">
            <v>North Orange County CCD</v>
          </cell>
        </row>
        <row r="40">
          <cell r="A40" t="str">
            <v>Ohlone CCD</v>
          </cell>
        </row>
        <row r="41">
          <cell r="A41" t="str">
            <v>Palo Verde CCD</v>
          </cell>
        </row>
        <row r="42">
          <cell r="A42" t="str">
            <v>Palomar CCD</v>
          </cell>
        </row>
        <row r="43">
          <cell r="A43" t="str">
            <v>Pasadena Area CCD</v>
          </cell>
        </row>
        <row r="44">
          <cell r="A44" t="str">
            <v>Peralta CCD</v>
          </cell>
        </row>
        <row r="45">
          <cell r="A45" t="str">
            <v>Rancho Santiago CCD</v>
          </cell>
        </row>
        <row r="46">
          <cell r="A46" t="str">
            <v>Redwoods CCD</v>
          </cell>
        </row>
        <row r="47">
          <cell r="A47" t="str">
            <v>Rio Hondo CCD</v>
          </cell>
        </row>
        <row r="48">
          <cell r="A48" t="str">
            <v>Riverside CCD</v>
          </cell>
        </row>
        <row r="49">
          <cell r="A49" t="str">
            <v>San Bernardino CCD</v>
          </cell>
        </row>
        <row r="50">
          <cell r="A50" t="str">
            <v>San Diego CCD</v>
          </cell>
        </row>
        <row r="51">
          <cell r="A51" t="str">
            <v>San Francisco CCD</v>
          </cell>
        </row>
        <row r="52">
          <cell r="A52" t="str">
            <v>San Joaquin Delta CCD</v>
          </cell>
        </row>
        <row r="53">
          <cell r="A53" t="str">
            <v>San Jose-Evergreen CCD</v>
          </cell>
        </row>
        <row r="54">
          <cell r="A54" t="str">
            <v>San Luis Obispo CCD</v>
          </cell>
        </row>
        <row r="55">
          <cell r="A55" t="str">
            <v>San Mateo CCD</v>
          </cell>
        </row>
        <row r="56">
          <cell r="A56" t="str">
            <v>Santa Barbara CCD</v>
          </cell>
        </row>
        <row r="57">
          <cell r="A57" t="str">
            <v>Santa Clarita CCD</v>
          </cell>
        </row>
        <row r="58">
          <cell r="A58" t="str">
            <v>Santa Monica CCD</v>
          </cell>
        </row>
        <row r="59">
          <cell r="A59" t="str">
            <v>Sequoias CCD</v>
          </cell>
        </row>
        <row r="60">
          <cell r="A60" t="str">
            <v>Shasta-Tehama-Trinity CCD</v>
          </cell>
        </row>
        <row r="61">
          <cell r="A61" t="str">
            <v>Sierra CCD</v>
          </cell>
        </row>
        <row r="62">
          <cell r="A62" t="str">
            <v>Siskiyou Joint CCD</v>
          </cell>
        </row>
        <row r="63">
          <cell r="A63" t="str">
            <v>Solano CCD</v>
          </cell>
        </row>
        <row r="64">
          <cell r="A64" t="str">
            <v>Sonoma County CCD</v>
          </cell>
        </row>
        <row r="65">
          <cell r="A65" t="str">
            <v>South Orange County CCD</v>
          </cell>
        </row>
        <row r="66">
          <cell r="A66" t="str">
            <v>Southwestern CCD</v>
          </cell>
        </row>
        <row r="67">
          <cell r="A67" t="str">
            <v>State Center CCD</v>
          </cell>
        </row>
        <row r="68">
          <cell r="A68" t="str">
            <v>Ventura CCD</v>
          </cell>
        </row>
        <row r="69">
          <cell r="A69" t="str">
            <v>Victor Valley CCD</v>
          </cell>
        </row>
        <row r="70">
          <cell r="A70" t="str">
            <v>West Hills CCD</v>
          </cell>
        </row>
        <row r="71">
          <cell r="A71" t="str">
            <v>West Kern CCD</v>
          </cell>
        </row>
        <row r="72">
          <cell r="A72" t="str">
            <v>West Valley CCD</v>
          </cell>
        </row>
        <row r="73">
          <cell r="A73" t="str">
            <v>Yosemite CCD</v>
          </cell>
        </row>
        <row r="74">
          <cell r="A74" t="str">
            <v>Yuba CCD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Page"/>
      <sheetName val="Do First"/>
      <sheetName val="Part I Funding"/>
      <sheetName val="Part II Expenditures"/>
      <sheetName val="Part III Match Detail"/>
      <sheetName val="Summary"/>
      <sheetName val="districts colleges"/>
      <sheetName val="Sheet2"/>
      <sheetName val="yesno"/>
    </sheetNames>
    <sheetDataSet>
      <sheetData sheetId="6">
        <row r="2">
          <cell r="A2" t="str">
            <v>Select district</v>
          </cell>
          <cell r="C2" t="str">
            <v>Select college</v>
          </cell>
          <cell r="G2" t="str">
            <v>Select Credit or Noncredit</v>
          </cell>
        </row>
        <row r="3">
          <cell r="A3" t="str">
            <v>Allan Hancock CCD</v>
          </cell>
          <cell r="C3" t="str">
            <v>Alameda College</v>
          </cell>
          <cell r="G3" t="str">
            <v>Credit</v>
          </cell>
        </row>
        <row r="4">
          <cell r="A4" t="str">
            <v>Antelope Valley CCD</v>
          </cell>
          <cell r="C4" t="str">
            <v>Allan Hancock College</v>
          </cell>
          <cell r="G4" t="str">
            <v>Noncredit</v>
          </cell>
        </row>
        <row r="5">
          <cell r="A5" t="str">
            <v>Barstow CCD</v>
          </cell>
          <cell r="C5" t="str">
            <v>American River College</v>
          </cell>
        </row>
        <row r="6">
          <cell r="A6" t="str">
            <v>Butte CCD</v>
          </cell>
          <cell r="C6" t="str">
            <v>Antelope Valley College</v>
          </cell>
        </row>
        <row r="7">
          <cell r="A7" t="str">
            <v>Cabrillo CCD</v>
          </cell>
          <cell r="C7" t="str">
            <v>Bakersfield College</v>
          </cell>
        </row>
        <row r="8">
          <cell r="A8" t="str">
            <v>Cerritos CCD</v>
          </cell>
          <cell r="C8" t="str">
            <v>Barstow College</v>
          </cell>
        </row>
        <row r="9">
          <cell r="A9" t="str">
            <v>Chabot-Las Positas CCD</v>
          </cell>
          <cell r="C9" t="str">
            <v>Berkeley City College</v>
          </cell>
        </row>
        <row r="10">
          <cell r="A10" t="str">
            <v>Chaffey CCD</v>
          </cell>
          <cell r="C10" t="str">
            <v>Butte College</v>
          </cell>
        </row>
        <row r="11">
          <cell r="A11" t="str">
            <v>Citrus CCD</v>
          </cell>
          <cell r="C11" t="str">
            <v>Cabrillo College</v>
          </cell>
        </row>
        <row r="12">
          <cell r="A12" t="str">
            <v>Coast CCD</v>
          </cell>
          <cell r="C12" t="str">
            <v>Canada College</v>
          </cell>
        </row>
        <row r="13">
          <cell r="A13" t="str">
            <v>Compton CCD</v>
          </cell>
          <cell r="C13" t="str">
            <v>College of the Canyons</v>
          </cell>
        </row>
        <row r="14">
          <cell r="A14" t="str">
            <v>Contra Costa CCD</v>
          </cell>
          <cell r="C14" t="str">
            <v>Cerritos College</v>
          </cell>
        </row>
        <row r="15">
          <cell r="A15" t="str">
            <v>Copper Mt. CCD</v>
          </cell>
          <cell r="C15" t="str">
            <v>Cerro Coso College</v>
          </cell>
        </row>
        <row r="16">
          <cell r="A16" t="str">
            <v>Desert CCD</v>
          </cell>
          <cell r="C16" t="str">
            <v>Chabot College</v>
          </cell>
        </row>
        <row r="17">
          <cell r="A17" t="str">
            <v>El Camino CCD</v>
          </cell>
          <cell r="C17" t="str">
            <v>Chaffey College</v>
          </cell>
        </row>
        <row r="18">
          <cell r="A18" t="str">
            <v>Feather River CCD</v>
          </cell>
          <cell r="C18" t="str">
            <v>Citrus College</v>
          </cell>
        </row>
        <row r="19">
          <cell r="A19" t="str">
            <v>Foothill-DeAnza CCD</v>
          </cell>
          <cell r="C19" t="str">
            <v>Coastline College</v>
          </cell>
        </row>
        <row r="20">
          <cell r="A20" t="str">
            <v>Gavilan Joint CCD</v>
          </cell>
          <cell r="C20" t="str">
            <v>Columbia College</v>
          </cell>
        </row>
        <row r="21">
          <cell r="A21" t="str">
            <v>Glendale CCD</v>
          </cell>
          <cell r="C21" t="str">
            <v>Compton College</v>
          </cell>
        </row>
        <row r="22">
          <cell r="A22" t="str">
            <v>Grossmont Cuyamaca CCD</v>
          </cell>
          <cell r="C22" t="str">
            <v>Contra Costa College</v>
          </cell>
        </row>
        <row r="23">
          <cell r="A23" t="str">
            <v>Hartnell CCD</v>
          </cell>
          <cell r="C23" t="str">
            <v>Copper Mt. College </v>
          </cell>
        </row>
        <row r="24">
          <cell r="A24" t="str">
            <v>Imperial CCD</v>
          </cell>
          <cell r="C24" t="str">
            <v>Cosumnes River College</v>
          </cell>
        </row>
        <row r="25">
          <cell r="A25" t="str">
            <v>Kern CCD</v>
          </cell>
          <cell r="C25" t="str">
            <v>Crafton Hills College</v>
          </cell>
        </row>
        <row r="26">
          <cell r="A26" t="str">
            <v>Lake Tahoe CCD</v>
          </cell>
          <cell r="C26" t="str">
            <v>Cuesta College</v>
          </cell>
        </row>
        <row r="27">
          <cell r="A27" t="str">
            <v>Lassen CCD</v>
          </cell>
          <cell r="C27" t="str">
            <v>Cuyamaca College</v>
          </cell>
        </row>
        <row r="28">
          <cell r="A28" t="str">
            <v>Long Beach CCD </v>
          </cell>
          <cell r="C28" t="str">
            <v>Cypress College</v>
          </cell>
        </row>
        <row r="29">
          <cell r="A29" t="str">
            <v>Los Angeles CCD</v>
          </cell>
          <cell r="C29" t="str">
            <v>De Anza College</v>
          </cell>
        </row>
        <row r="30">
          <cell r="A30" t="str">
            <v>Los Rios CCD</v>
          </cell>
          <cell r="C30" t="str">
            <v>College of the Desert</v>
          </cell>
        </row>
        <row r="31">
          <cell r="A31" t="str">
            <v>Marin CCD</v>
          </cell>
          <cell r="C31" t="str">
            <v>Diablo Valley College</v>
          </cell>
        </row>
        <row r="32">
          <cell r="A32" t="str">
            <v>Mendocino-Lake CCD</v>
          </cell>
          <cell r="C32" t="str">
            <v>East Los Angeles College</v>
          </cell>
        </row>
        <row r="33">
          <cell r="A33" t="str">
            <v>Merced CCD</v>
          </cell>
          <cell r="C33" t="str">
            <v>El Camino College</v>
          </cell>
        </row>
        <row r="34">
          <cell r="A34" t="str">
            <v>Mira Costa CCD</v>
          </cell>
          <cell r="C34" t="str">
            <v>Evergreen Valley College</v>
          </cell>
        </row>
        <row r="35">
          <cell r="A35" t="str">
            <v>Monterey Peninsula CCD</v>
          </cell>
          <cell r="C35" t="str">
            <v>Feather River College</v>
          </cell>
        </row>
        <row r="36">
          <cell r="A36" t="str">
            <v>Mt. San Antonio CCD</v>
          </cell>
          <cell r="C36" t="str">
            <v>Folsom Lake</v>
          </cell>
        </row>
        <row r="37">
          <cell r="A37" t="str">
            <v>Mt. San Jacinto CCD</v>
          </cell>
          <cell r="C37" t="str">
            <v>Foothill College</v>
          </cell>
        </row>
        <row r="38">
          <cell r="A38" t="str">
            <v>Napa Valley CCD</v>
          </cell>
          <cell r="C38" t="str">
            <v>Fresno City College</v>
          </cell>
        </row>
        <row r="39">
          <cell r="A39" t="str">
            <v>North Orange County CCD</v>
          </cell>
          <cell r="C39" t="str">
            <v>Fullerton College</v>
          </cell>
        </row>
        <row r="40">
          <cell r="A40" t="str">
            <v>Ohlone CCD</v>
          </cell>
          <cell r="C40" t="str">
            <v>Gavilan College</v>
          </cell>
        </row>
        <row r="41">
          <cell r="A41" t="str">
            <v>Palo Verde CCD</v>
          </cell>
          <cell r="C41" t="str">
            <v>Glendale College</v>
          </cell>
        </row>
        <row r="42">
          <cell r="A42" t="str">
            <v>Palomar CCD</v>
          </cell>
          <cell r="C42" t="str">
            <v>Golden West College</v>
          </cell>
        </row>
        <row r="43">
          <cell r="A43" t="str">
            <v>Pasadena Area CCD</v>
          </cell>
          <cell r="C43" t="str">
            <v>Grossmont College</v>
          </cell>
        </row>
        <row r="44">
          <cell r="A44" t="str">
            <v>Peralta CCD</v>
          </cell>
          <cell r="C44" t="str">
            <v>Hartnell College</v>
          </cell>
        </row>
        <row r="45">
          <cell r="A45" t="str">
            <v>Rancho Santiago CCD</v>
          </cell>
          <cell r="C45" t="str">
            <v>Imperial Valley College</v>
          </cell>
        </row>
        <row r="46">
          <cell r="A46" t="str">
            <v>Redwoods CCD</v>
          </cell>
          <cell r="C46" t="str">
            <v>Irvine Valley College</v>
          </cell>
        </row>
        <row r="47">
          <cell r="A47" t="str">
            <v>Rio Hondo CCD</v>
          </cell>
          <cell r="C47" t="str">
            <v>Lake Tahoe College</v>
          </cell>
        </row>
        <row r="48">
          <cell r="A48" t="str">
            <v>Riverside CCD</v>
          </cell>
          <cell r="C48" t="str">
            <v>Laney College</v>
          </cell>
        </row>
        <row r="49">
          <cell r="A49" t="str">
            <v>San Bernardino CCD</v>
          </cell>
          <cell r="C49" t="str">
            <v>Las Positas College</v>
          </cell>
        </row>
        <row r="50">
          <cell r="A50" t="str">
            <v>San Diego CCD</v>
          </cell>
          <cell r="C50" t="str">
            <v>Lassen College</v>
          </cell>
        </row>
        <row r="51">
          <cell r="A51" t="str">
            <v>San Francisco CCD</v>
          </cell>
          <cell r="C51" t="str">
            <v>Long Beach City College</v>
          </cell>
        </row>
        <row r="52">
          <cell r="A52" t="str">
            <v>San Joaquin Delta CCD</v>
          </cell>
          <cell r="C52" t="str">
            <v>Los Angeles City College</v>
          </cell>
        </row>
        <row r="53">
          <cell r="A53" t="str">
            <v>San Jose-Evergreen CCD</v>
          </cell>
          <cell r="C53" t="str">
            <v>Los Angeles Harbor College</v>
          </cell>
        </row>
        <row r="54">
          <cell r="A54" t="str">
            <v>San Luis Obispo CCD</v>
          </cell>
          <cell r="C54" t="str">
            <v>Los Angeles Mission College</v>
          </cell>
        </row>
        <row r="55">
          <cell r="A55" t="str">
            <v>San Mateo CCD</v>
          </cell>
          <cell r="C55" t="str">
            <v>Los Angeles Pierce College</v>
          </cell>
        </row>
        <row r="56">
          <cell r="A56" t="str">
            <v>Santa Barbara CCD</v>
          </cell>
          <cell r="C56" t="str">
            <v>Los Angeles Southwest College</v>
          </cell>
        </row>
        <row r="57">
          <cell r="A57" t="str">
            <v>Santa Clarita CCD</v>
          </cell>
          <cell r="C57" t="str">
            <v>Los Angeles Trade-Tech College</v>
          </cell>
        </row>
        <row r="58">
          <cell r="A58" t="str">
            <v>Santa Monica CCD</v>
          </cell>
          <cell r="C58" t="str">
            <v>Los Angeles Valley College</v>
          </cell>
        </row>
        <row r="59">
          <cell r="A59" t="str">
            <v>Sequoias CCD</v>
          </cell>
          <cell r="C59" t="str">
            <v>Los Medanos College</v>
          </cell>
        </row>
        <row r="60">
          <cell r="A60" t="str">
            <v>Shasta-Tehama-Trinity CCD</v>
          </cell>
          <cell r="C60" t="str">
            <v>Marin College</v>
          </cell>
        </row>
        <row r="61">
          <cell r="A61" t="str">
            <v>Sierra CCD</v>
          </cell>
          <cell r="C61" t="str">
            <v>Mendocino College</v>
          </cell>
        </row>
        <row r="62">
          <cell r="A62" t="str">
            <v>Siskiyou Joint CCD</v>
          </cell>
          <cell r="C62" t="str">
            <v>Merced College</v>
          </cell>
        </row>
        <row r="63">
          <cell r="A63" t="str">
            <v>Solano CCD</v>
          </cell>
          <cell r="C63" t="str">
            <v>Merritt College</v>
          </cell>
        </row>
        <row r="64">
          <cell r="A64" t="str">
            <v>Sonoma County CCD</v>
          </cell>
          <cell r="C64" t="str">
            <v>Mira Costa College</v>
          </cell>
        </row>
        <row r="65">
          <cell r="A65" t="str">
            <v>South Orange County CCD</v>
          </cell>
          <cell r="C65" t="str">
            <v>Mission College</v>
          </cell>
        </row>
        <row r="66">
          <cell r="A66" t="str">
            <v>Southwestern CCD</v>
          </cell>
          <cell r="C66" t="str">
            <v>Modesto Junior College</v>
          </cell>
        </row>
        <row r="67">
          <cell r="A67" t="str">
            <v>State Center CCD</v>
          </cell>
          <cell r="C67" t="str">
            <v>Monterey Peninsula College</v>
          </cell>
        </row>
        <row r="68">
          <cell r="A68" t="str">
            <v>Ventura CCD</v>
          </cell>
          <cell r="C68" t="str">
            <v>Moorpark College</v>
          </cell>
        </row>
        <row r="69">
          <cell r="A69" t="str">
            <v>Victor Valley CCD</v>
          </cell>
          <cell r="C69" t="str">
            <v>Moreno Valley College</v>
          </cell>
        </row>
        <row r="70">
          <cell r="A70" t="str">
            <v>West Hills CCD</v>
          </cell>
          <cell r="C70" t="str">
            <v>Mt. San Antonio College</v>
          </cell>
        </row>
        <row r="71">
          <cell r="A71" t="str">
            <v>West Kern CCD</v>
          </cell>
          <cell r="C71" t="str">
            <v>Mt. San Jacinto College</v>
          </cell>
        </row>
        <row r="72">
          <cell r="A72" t="str">
            <v>West Valley CCD</v>
          </cell>
          <cell r="C72" t="str">
            <v>Napa College</v>
          </cell>
        </row>
        <row r="73">
          <cell r="A73" t="str">
            <v>Yosemite CCD</v>
          </cell>
          <cell r="C73" t="str">
            <v>Norco College</v>
          </cell>
        </row>
        <row r="74">
          <cell r="A74" t="str">
            <v>Yuba CCD</v>
          </cell>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Rancho Santiago CED</v>
          </cell>
        </row>
        <row r="82">
          <cell r="C82" t="str">
            <v>College of the Redwoods</v>
          </cell>
        </row>
        <row r="83">
          <cell r="C83" t="str">
            <v>Reedley College</v>
          </cell>
        </row>
        <row r="84">
          <cell r="C84" t="str">
            <v>Rio Hondo College</v>
          </cell>
        </row>
        <row r="85">
          <cell r="C85" t="str">
            <v>Riverside College</v>
          </cell>
        </row>
        <row r="86">
          <cell r="C86" t="str">
            <v>Sacramento City College</v>
          </cell>
        </row>
        <row r="87">
          <cell r="C87" t="str">
            <v>Saddleback College</v>
          </cell>
        </row>
        <row r="88">
          <cell r="C88" t="str">
            <v>San Bernardino Valley College</v>
          </cell>
        </row>
        <row r="89">
          <cell r="C89" t="str">
            <v>San Diego City College</v>
          </cell>
        </row>
        <row r="90">
          <cell r="C90" t="str">
            <v>San Diego Continuing Education </v>
          </cell>
        </row>
        <row r="91">
          <cell r="C91" t="str">
            <v>San Diego Mesa College</v>
          </cell>
        </row>
        <row r="92">
          <cell r="C92" t="str">
            <v>San Diego Miramar College</v>
          </cell>
        </row>
        <row r="93">
          <cell r="C93" t="str">
            <v>San Francisco City College</v>
          </cell>
        </row>
        <row r="94">
          <cell r="C94" t="str">
            <v>San Joaquin Delta College</v>
          </cell>
        </row>
        <row r="95">
          <cell r="C95" t="str">
            <v>San Jose City College</v>
          </cell>
        </row>
        <row r="96">
          <cell r="C96" t="str">
            <v>College of San Mateo</v>
          </cell>
        </row>
        <row r="97">
          <cell r="C97" t="str">
            <v>Santa Ana College</v>
          </cell>
        </row>
        <row r="98">
          <cell r="C98" t="str">
            <v>Santa Barbara City College</v>
          </cell>
        </row>
        <row r="99">
          <cell r="C99" t="str">
            <v>Santa Monica College</v>
          </cell>
        </row>
        <row r="100">
          <cell r="C100" t="str">
            <v>Santa Rosa Junior College</v>
          </cell>
        </row>
        <row r="101">
          <cell r="C101" t="str">
            <v>Santiago Canyon College</v>
          </cell>
        </row>
        <row r="102">
          <cell r="C102" t="str">
            <v>School of Continuing Education at NOCCCD</v>
          </cell>
        </row>
        <row r="103">
          <cell r="C103" t="str">
            <v>College of the Sequoias</v>
          </cell>
        </row>
        <row r="104">
          <cell r="C104" t="str">
            <v>Shasta College</v>
          </cell>
        </row>
        <row r="105">
          <cell r="C105" t="str">
            <v>Sierra College</v>
          </cell>
        </row>
        <row r="106">
          <cell r="C106" t="str">
            <v>College of the Siskiyous</v>
          </cell>
        </row>
        <row r="107">
          <cell r="C107" t="str">
            <v>Skyline College</v>
          </cell>
        </row>
        <row r="108">
          <cell r="C108" t="str">
            <v>Solano College</v>
          </cell>
        </row>
        <row r="109">
          <cell r="C109" t="str">
            <v>Southwestern College</v>
          </cell>
        </row>
        <row r="110">
          <cell r="C110" t="str">
            <v>Taft College</v>
          </cell>
        </row>
        <row r="111">
          <cell r="C111" t="str">
            <v>Ventura College</v>
          </cell>
        </row>
        <row r="112">
          <cell r="C112" t="str">
            <v>Victor Valley College</v>
          </cell>
        </row>
        <row r="113">
          <cell r="C113" t="str">
            <v>West Hills Coalinga College</v>
          </cell>
        </row>
        <row r="114">
          <cell r="C114" t="str">
            <v>West Hills Lemoore College</v>
          </cell>
        </row>
        <row r="115">
          <cell r="C115" t="str">
            <v>West Los Angeles College</v>
          </cell>
        </row>
        <row r="116">
          <cell r="C116" t="str">
            <v>West Valley College</v>
          </cell>
        </row>
        <row r="117">
          <cell r="C117" t="str">
            <v>Woodland College</v>
          </cell>
        </row>
        <row r="118">
          <cell r="C118" t="str">
            <v>Yuba College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xtranet.cccco.edu/Divisions/FinanceFacilities/FiscalStandards/BudgetandAccountingManual.aspx"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rgb="FFFFFF00"/>
  </sheetPr>
  <dimension ref="A1:L15"/>
  <sheetViews>
    <sheetView workbookViewId="0" topLeftCell="A6">
      <selection activeCell="I3" sqref="I3:L3"/>
    </sheetView>
  </sheetViews>
  <sheetFormatPr defaultColWidth="9.140625" defaultRowHeight="12.75"/>
  <cols>
    <col min="1" max="1" width="3.421875" style="18" bestFit="1" customWidth="1"/>
    <col min="2" max="2" width="8.7109375" style="18" customWidth="1"/>
    <col min="3" max="3" width="15.57421875" style="18" customWidth="1"/>
    <col min="4" max="4" width="5.8515625" style="18" customWidth="1"/>
    <col min="5" max="7" width="9.140625" style="18" customWidth="1"/>
    <col min="8" max="8" width="4.140625" style="18" customWidth="1"/>
    <col min="9" max="9" width="12.57421875" style="18" customWidth="1"/>
    <col min="10" max="11" width="9.140625" style="18" customWidth="1"/>
    <col min="12" max="12" width="5.28125" style="18" customWidth="1"/>
    <col min="13" max="16384" width="9.140625" style="18" customWidth="1"/>
  </cols>
  <sheetData>
    <row r="1" spans="1:12" ht="19.5" customHeight="1">
      <c r="A1" s="147" t="s">
        <v>251</v>
      </c>
      <c r="B1" s="148"/>
      <c r="C1" s="148"/>
      <c r="D1" s="148"/>
      <c r="E1" s="148"/>
      <c r="F1" s="148"/>
      <c r="G1" s="148"/>
      <c r="H1" s="148"/>
      <c r="I1" s="148"/>
      <c r="J1" s="148"/>
      <c r="K1" s="148"/>
      <c r="L1" s="148"/>
    </row>
    <row r="2" spans="1:12" ht="17.25">
      <c r="A2" s="87" t="s">
        <v>252</v>
      </c>
      <c r="H2" s="40" t="s">
        <v>2</v>
      </c>
      <c r="I2" s="146" t="s">
        <v>146</v>
      </c>
      <c r="J2" s="146"/>
      <c r="K2" s="146"/>
      <c r="L2" s="146"/>
    </row>
    <row r="3" spans="3:12" ht="17.25">
      <c r="C3" s="56"/>
      <c r="H3" s="40" t="s">
        <v>1</v>
      </c>
      <c r="I3" s="146" t="s">
        <v>147</v>
      </c>
      <c r="J3" s="146"/>
      <c r="K3" s="146"/>
      <c r="L3" s="146"/>
    </row>
    <row r="5" spans="1:12" ht="295.5" customHeight="1">
      <c r="A5" s="149" t="s">
        <v>264</v>
      </c>
      <c r="B5" s="150"/>
      <c r="C5" s="150"/>
      <c r="D5" s="150"/>
      <c r="E5" s="150"/>
      <c r="F5" s="150"/>
      <c r="G5" s="150"/>
      <c r="H5" s="150"/>
      <c r="I5" s="150"/>
      <c r="J5" s="150"/>
      <c r="K5" s="150"/>
      <c r="L5" s="151"/>
    </row>
    <row r="6" spans="1:12" ht="18" customHeight="1">
      <c r="A6" s="145" t="s">
        <v>249</v>
      </c>
      <c r="B6" s="145"/>
      <c r="C6" s="145"/>
      <c r="D6" s="145"/>
      <c r="E6" s="145"/>
      <c r="F6" s="145"/>
      <c r="G6" s="145"/>
      <c r="H6" s="145"/>
      <c r="I6" s="145"/>
      <c r="J6" s="145"/>
      <c r="K6" s="145"/>
      <c r="L6" s="145"/>
    </row>
    <row r="7" spans="1:6" ht="13.5">
      <c r="A7" s="18">
        <v>1</v>
      </c>
      <c r="B7" s="18" t="s">
        <v>208</v>
      </c>
      <c r="E7" s="18">
        <v>3</v>
      </c>
      <c r="F7" s="20" t="s">
        <v>225</v>
      </c>
    </row>
    <row r="8" spans="1:2" ht="13.5">
      <c r="A8" s="18">
        <v>2</v>
      </c>
      <c r="B8" s="18" t="s">
        <v>253</v>
      </c>
    </row>
    <row r="9" ht="15" customHeight="1">
      <c r="A9" s="19" t="s">
        <v>11</v>
      </c>
    </row>
    <row r="10" spans="1:12" ht="42.75" customHeight="1">
      <c r="A10" s="152" t="s">
        <v>250</v>
      </c>
      <c r="B10" s="152"/>
      <c r="C10" s="152"/>
      <c r="D10" s="152"/>
      <c r="E10" s="152"/>
      <c r="F10" s="152"/>
      <c r="G10" s="152"/>
      <c r="H10" s="152"/>
      <c r="I10" s="152"/>
      <c r="J10" s="152"/>
      <c r="K10" s="152"/>
      <c r="L10" s="152"/>
    </row>
    <row r="11" spans="1:12" ht="55.5" customHeight="1">
      <c r="A11" s="152" t="s">
        <v>265</v>
      </c>
      <c r="B11" s="152"/>
      <c r="C11" s="152"/>
      <c r="D11" s="152"/>
      <c r="E11" s="152"/>
      <c r="F11" s="152"/>
      <c r="G11" s="152"/>
      <c r="H11" s="152"/>
      <c r="I11" s="152"/>
      <c r="J11" s="152"/>
      <c r="K11" s="152"/>
      <c r="L11" s="152"/>
    </row>
    <row r="12" spans="1:12" ht="27.75" customHeight="1">
      <c r="A12" s="21"/>
      <c r="B12" s="153" t="s">
        <v>207</v>
      </c>
      <c r="C12" s="154"/>
      <c r="D12" s="154"/>
      <c r="E12" s="154"/>
      <c r="F12" s="154"/>
      <c r="G12" s="154"/>
      <c r="H12" s="154"/>
      <c r="I12" s="154"/>
      <c r="J12" s="154"/>
      <c r="K12" s="154"/>
      <c r="L12" s="154"/>
    </row>
    <row r="13" spans="1:12" ht="13.5">
      <c r="A13" s="22"/>
      <c r="B13" s="141" t="s">
        <v>12</v>
      </c>
      <c r="C13" s="142"/>
      <c r="D13" s="142"/>
      <c r="E13" s="142"/>
      <c r="F13" s="142"/>
      <c r="G13" s="142"/>
      <c r="H13" s="142"/>
      <c r="I13" s="142"/>
      <c r="J13" s="142"/>
      <c r="K13" s="142"/>
      <c r="L13" s="142"/>
    </row>
    <row r="14" spans="1:12" ht="13.5">
      <c r="A14" s="23"/>
      <c r="B14" s="143" t="s">
        <v>13</v>
      </c>
      <c r="C14" s="144"/>
      <c r="D14" s="144"/>
      <c r="E14" s="144"/>
      <c r="F14" s="144"/>
      <c r="G14" s="144"/>
      <c r="H14" s="144"/>
      <c r="I14" s="144"/>
      <c r="J14" s="144"/>
      <c r="K14" s="144"/>
      <c r="L14" s="144"/>
    </row>
    <row r="15" spans="1:12" ht="29.25" customHeight="1">
      <c r="A15" s="145" t="s">
        <v>248</v>
      </c>
      <c r="B15" s="145"/>
      <c r="C15" s="145"/>
      <c r="D15" s="145"/>
      <c r="E15" s="145"/>
      <c r="F15" s="145"/>
      <c r="G15" s="145"/>
      <c r="H15" s="145"/>
      <c r="I15" s="145"/>
      <c r="J15" s="145"/>
      <c r="K15" s="145"/>
      <c r="L15" s="145"/>
    </row>
  </sheetData>
  <sheetProtection password="CC20" sheet="1" selectLockedCells="1"/>
  <mergeCells count="11">
    <mergeCell ref="A6:L6"/>
    <mergeCell ref="B13:L13"/>
    <mergeCell ref="B14:L14"/>
    <mergeCell ref="A15:L15"/>
    <mergeCell ref="I2:L2"/>
    <mergeCell ref="I3:L3"/>
    <mergeCell ref="A1:L1"/>
    <mergeCell ref="A5:L5"/>
    <mergeCell ref="A10:L10"/>
    <mergeCell ref="B12:L12"/>
    <mergeCell ref="A11:L11"/>
  </mergeCells>
  <dataValidations count="2">
    <dataValidation type="list" allowBlank="1" showInputMessage="1" prompt="select your district" sqref="I2:J2">
      <formula1>districts</formula1>
    </dataValidation>
    <dataValidation type="list" allowBlank="1" showInputMessage="1" showErrorMessage="1" prompt="select your college" sqref="I3:J3">
      <formula1>colleges</formula1>
    </dataValidation>
  </dataValidations>
  <printOptions horizontalCentered="1" verticalCentered="1"/>
  <pageMargins left="0.25" right="0.25" top="0.75" bottom="0.69" header="0.3" footer="0.3"/>
  <pageSetup horizontalDpi="600" verticalDpi="600" orientation="portrait" r:id="rId1"/>
  <headerFooter>
    <oddFooter>&amp;L&amp;"Century Gothic,Regular"&amp;8Student Equity Plan Summary Budget 
(8/18/2015)&amp;C&amp;"Century Gothic,Regular"&amp;8Date Printed
&amp;D&amp;R&amp;"Century Gothic,Regular"&amp;8Page &amp;P of &amp;N</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N32"/>
  <sheetViews>
    <sheetView zoomScalePageLayoutView="80" workbookViewId="0" topLeftCell="A1">
      <selection activeCell="F9" sqref="F9"/>
    </sheetView>
  </sheetViews>
  <sheetFormatPr defaultColWidth="9.140625" defaultRowHeight="12.75"/>
  <cols>
    <col min="1" max="1" width="6.00390625" style="20" customWidth="1"/>
    <col min="2" max="2" width="7.7109375" style="20" customWidth="1"/>
    <col min="3" max="3" width="44.57421875" style="20" customWidth="1"/>
    <col min="4" max="4" width="21.28125" style="20" customWidth="1"/>
    <col min="5" max="5" width="20.8515625" style="20" customWidth="1"/>
    <col min="6" max="6" width="5.140625" style="20" customWidth="1"/>
    <col min="7" max="7" width="9.28125" style="20" customWidth="1"/>
    <col min="8" max="8" width="19.57421875" style="20" customWidth="1"/>
    <col min="9" max="9" width="6.140625" style="20" customWidth="1"/>
    <col min="10" max="10" width="13.421875" style="20" customWidth="1"/>
    <col min="11" max="11" width="12.57421875" style="20" bestFit="1" customWidth="1"/>
    <col min="12" max="14" width="12.00390625" style="20" customWidth="1"/>
    <col min="15" max="16384" width="9.140625" style="20" customWidth="1"/>
  </cols>
  <sheetData>
    <row r="1" spans="1:13" ht="15" customHeight="1">
      <c r="A1" s="155" t="str">
        <f>'Do First'!A1:L1</f>
        <v>2015-16 Student Equity Plan Summary Budget</v>
      </c>
      <c r="B1" s="155"/>
      <c r="C1" s="155"/>
      <c r="D1" s="102"/>
      <c r="E1" s="103"/>
      <c r="G1" s="104"/>
      <c r="H1" s="105"/>
      <c r="I1" s="105"/>
      <c r="J1" s="105"/>
      <c r="K1" s="105"/>
      <c r="L1" s="105"/>
      <c r="M1" s="105"/>
    </row>
    <row r="2" spans="1:13" ht="15" customHeight="1">
      <c r="A2" s="156" t="str">
        <f>IF('Do First'!I2="Select district"," ",'Do First'!I2)</f>
        <v>Ventura CCD</v>
      </c>
      <c r="B2" s="156"/>
      <c r="C2" s="156"/>
      <c r="D2" s="104"/>
      <c r="E2" s="103"/>
      <c r="G2" s="104"/>
      <c r="H2" s="105"/>
      <c r="I2" s="105"/>
      <c r="J2" s="105"/>
      <c r="K2" s="105"/>
      <c r="L2" s="105"/>
      <c r="M2" s="105"/>
    </row>
    <row r="3" spans="1:13" ht="15" customHeight="1">
      <c r="A3" s="156" t="str">
        <f>IF('Do First'!I3="Select college"," ",'Do First'!I3)</f>
        <v>Moorpark College</v>
      </c>
      <c r="B3" s="156"/>
      <c r="C3" s="156"/>
      <c r="D3" s="104"/>
      <c r="F3" s="106"/>
      <c r="G3" s="106"/>
      <c r="H3" s="105"/>
      <c r="I3" s="105"/>
      <c r="J3" s="105"/>
      <c r="K3" s="105"/>
      <c r="L3" s="105"/>
      <c r="M3" s="105"/>
    </row>
    <row r="4" spans="1:13" s="109" customFormat="1" ht="15" customHeight="1">
      <c r="A4" s="102"/>
      <c r="B4" s="102"/>
      <c r="C4" s="102"/>
      <c r="D4" s="107"/>
      <c r="E4" s="108"/>
      <c r="F4" s="107"/>
      <c r="G4" s="107"/>
      <c r="H4" s="107"/>
      <c r="I4" s="107"/>
      <c r="J4" s="107"/>
      <c r="K4" s="107"/>
      <c r="L4" s="107"/>
      <c r="M4" s="107"/>
    </row>
    <row r="5" spans="1:13" s="109" customFormat="1" ht="15" customHeight="1">
      <c r="A5" s="102"/>
      <c r="B5" s="102"/>
      <c r="C5" s="102"/>
      <c r="D5" s="107"/>
      <c r="E5" s="108"/>
      <c r="F5" s="107"/>
      <c r="G5" s="107"/>
      <c r="H5" s="107"/>
      <c r="I5" s="107"/>
      <c r="J5" s="107"/>
      <c r="K5" s="107"/>
      <c r="L5" s="107"/>
      <c r="M5" s="107"/>
    </row>
    <row r="6" spans="1:13" s="109" customFormat="1" ht="15" customHeight="1">
      <c r="A6" s="102"/>
      <c r="B6" s="102"/>
      <c r="C6" s="102"/>
      <c r="D6" s="107"/>
      <c r="E6" s="108"/>
      <c r="F6" s="107"/>
      <c r="G6" s="107"/>
      <c r="H6" s="107"/>
      <c r="I6" s="107"/>
      <c r="J6" s="107"/>
      <c r="K6" s="107"/>
      <c r="L6" s="107"/>
      <c r="M6" s="107"/>
    </row>
    <row r="7" spans="1:13" ht="6.75" customHeight="1">
      <c r="A7" s="103"/>
      <c r="B7" s="103"/>
      <c r="C7" s="103"/>
      <c r="D7" s="103"/>
      <c r="E7" s="110"/>
      <c r="F7" s="110"/>
      <c r="G7" s="110"/>
      <c r="H7" s="103"/>
      <c r="I7" s="110"/>
      <c r="J7" s="110"/>
      <c r="K7" s="110"/>
      <c r="L7" s="110"/>
      <c r="M7" s="110"/>
    </row>
    <row r="8" spans="1:12" s="103" customFormat="1" ht="15" customHeight="1">
      <c r="A8" s="111" t="s">
        <v>253</v>
      </c>
      <c r="B8" s="112"/>
      <c r="C8" s="112"/>
      <c r="D8" s="112"/>
      <c r="E8" s="113" t="s">
        <v>215</v>
      </c>
      <c r="F8" s="114"/>
      <c r="G8" s="114"/>
      <c r="H8" s="110"/>
      <c r="I8" s="110"/>
      <c r="J8" s="110"/>
      <c r="K8" s="110"/>
      <c r="L8" s="110"/>
    </row>
    <row r="9" spans="1:12" s="103" customFormat="1" ht="15" customHeight="1">
      <c r="A9" s="158" t="s">
        <v>237</v>
      </c>
      <c r="B9" s="158"/>
      <c r="C9" s="158"/>
      <c r="D9" s="159"/>
      <c r="E9" s="42">
        <v>774000</v>
      </c>
      <c r="F9" s="116"/>
      <c r="G9" s="114"/>
      <c r="H9" s="110"/>
      <c r="I9" s="110"/>
      <c r="J9" s="110"/>
      <c r="K9" s="110"/>
      <c r="L9" s="110"/>
    </row>
    <row r="10" spans="1:12" s="103" customFormat="1" ht="15" customHeight="1">
      <c r="A10" s="115"/>
      <c r="B10" s="115"/>
      <c r="C10" s="115"/>
      <c r="D10" s="115"/>
      <c r="E10" s="117"/>
      <c r="F10" s="116"/>
      <c r="G10" s="114"/>
      <c r="H10" s="110"/>
      <c r="I10" s="110"/>
      <c r="J10" s="110"/>
      <c r="K10" s="110"/>
      <c r="L10" s="110"/>
    </row>
    <row r="11" spans="1:9" ht="15">
      <c r="A11" s="161" t="s">
        <v>241</v>
      </c>
      <c r="B11" s="161"/>
      <c r="C11" s="161"/>
      <c r="D11" s="161"/>
      <c r="E11" s="108"/>
      <c r="F11" s="118"/>
      <c r="G11" s="118"/>
      <c r="H11" s="110"/>
      <c r="I11" s="110"/>
    </row>
    <row r="12" spans="1:12" s="103" customFormat="1" ht="15" customHeight="1">
      <c r="A12" s="158" t="s">
        <v>240</v>
      </c>
      <c r="B12" s="158"/>
      <c r="C12" s="158"/>
      <c r="D12" s="159"/>
      <c r="E12" s="42">
        <v>0</v>
      </c>
      <c r="F12" s="114"/>
      <c r="G12" s="114"/>
      <c r="H12" s="110"/>
      <c r="I12" s="110"/>
      <c r="J12" s="110"/>
      <c r="K12" s="110"/>
      <c r="L12" s="110"/>
    </row>
    <row r="13" spans="2:9" ht="13.5">
      <c r="B13" s="114"/>
      <c r="D13" s="118"/>
      <c r="E13" s="108"/>
      <c r="F13" s="118"/>
      <c r="G13" s="118"/>
      <c r="H13" s="110"/>
      <c r="I13" s="110"/>
    </row>
    <row r="14" spans="1:5" s="120" customFormat="1" ht="15" customHeight="1">
      <c r="A14" s="163" t="s">
        <v>226</v>
      </c>
      <c r="B14" s="163"/>
      <c r="C14" s="163"/>
      <c r="D14" s="164"/>
      <c r="E14" s="119">
        <f>SUM('Part II Planned SE Expenditures'!N87)</f>
        <v>561579</v>
      </c>
    </row>
    <row r="15" spans="2:5" s="109" customFormat="1" ht="8.25" customHeight="1">
      <c r="B15" s="121"/>
      <c r="C15" s="122"/>
      <c r="D15" s="122"/>
      <c r="E15" s="123"/>
    </row>
    <row r="16" spans="1:13" s="110" customFormat="1" ht="15.75" customHeight="1">
      <c r="A16" s="124"/>
      <c r="B16" s="124"/>
      <c r="C16" s="124"/>
      <c r="D16" s="124"/>
      <c r="E16" s="124"/>
      <c r="F16" s="124"/>
      <c r="G16" s="124"/>
      <c r="H16" s="20"/>
      <c r="I16" s="124"/>
      <c r="J16" s="124"/>
      <c r="K16" s="124"/>
      <c r="L16" s="124"/>
      <c r="M16" s="124"/>
    </row>
    <row r="17" spans="1:14" ht="15" customHeight="1">
      <c r="A17" s="158" t="s">
        <v>238</v>
      </c>
      <c r="B17" s="158"/>
      <c r="C17" s="158"/>
      <c r="D17" s="159"/>
      <c r="E17" s="125">
        <f>SUM(E9+E12-E14)</f>
        <v>212421</v>
      </c>
      <c r="F17" s="126"/>
      <c r="H17" s="110"/>
      <c r="I17" s="126"/>
      <c r="J17" s="126"/>
      <c r="K17" s="126"/>
      <c r="L17" s="126"/>
      <c r="N17" s="126"/>
    </row>
    <row r="18" spans="1:5" ht="13.5">
      <c r="A18" s="127"/>
      <c r="B18" s="127"/>
      <c r="C18" s="127"/>
      <c r="D18" s="127"/>
      <c r="E18" s="127"/>
    </row>
    <row r="19" ht="30.75" customHeight="1">
      <c r="H19" s="128"/>
    </row>
    <row r="20" spans="1:9" ht="13.5" customHeight="1">
      <c r="A20" s="160" t="s">
        <v>243</v>
      </c>
      <c r="B20" s="160"/>
      <c r="C20" s="160"/>
      <c r="D20" s="160"/>
      <c r="E20" s="160"/>
      <c r="F20" s="129"/>
      <c r="G20" s="129"/>
      <c r="I20" s="128"/>
    </row>
    <row r="21" spans="1:9" ht="14.25" customHeight="1">
      <c r="A21" s="160" t="s">
        <v>209</v>
      </c>
      <c r="B21" s="160"/>
      <c r="C21" s="160"/>
      <c r="D21" s="160"/>
      <c r="E21" s="160"/>
      <c r="F21" s="129"/>
      <c r="G21" s="129"/>
      <c r="I21" s="128"/>
    </row>
    <row r="22" spans="1:9" ht="15" customHeight="1">
      <c r="A22" s="160" t="s">
        <v>219</v>
      </c>
      <c r="B22" s="160"/>
      <c r="C22" s="160"/>
      <c r="D22" s="160"/>
      <c r="E22" s="160"/>
      <c r="F22" s="129"/>
      <c r="G22" s="129"/>
      <c r="I22" s="128"/>
    </row>
    <row r="23" spans="1:9" ht="15">
      <c r="A23" s="130"/>
      <c r="B23" s="130"/>
      <c r="C23" s="130"/>
      <c r="D23" s="130"/>
      <c r="E23" s="130"/>
      <c r="F23" s="129"/>
      <c r="G23" s="129"/>
      <c r="I23" s="128"/>
    </row>
    <row r="24" spans="1:7" ht="28.5" customHeight="1">
      <c r="A24" s="131"/>
      <c r="B24" s="157" t="s">
        <v>246</v>
      </c>
      <c r="C24" s="157"/>
      <c r="D24" s="157"/>
      <c r="E24" s="157"/>
      <c r="F24" s="133"/>
      <c r="G24" s="133"/>
    </row>
    <row r="25" ht="14.25" customHeight="1">
      <c r="A25" s="134" t="s">
        <v>216</v>
      </c>
    </row>
    <row r="26" spans="1:7" ht="43.5" customHeight="1">
      <c r="A26" s="131" t="s">
        <v>256</v>
      </c>
      <c r="B26" s="152" t="s">
        <v>267</v>
      </c>
      <c r="C26" s="152"/>
      <c r="D26" s="152"/>
      <c r="E26" s="152"/>
      <c r="F26" s="135"/>
      <c r="G26" s="135"/>
    </row>
    <row r="27" spans="1:7" ht="96.75" customHeight="1">
      <c r="A27" s="131" t="s">
        <v>257</v>
      </c>
      <c r="B27" s="152" t="s">
        <v>244</v>
      </c>
      <c r="C27" s="152"/>
      <c r="D27" s="152"/>
      <c r="E27" s="152"/>
      <c r="F27" s="135"/>
      <c r="G27" s="135"/>
    </row>
    <row r="28" spans="1:7" ht="15.75" customHeight="1">
      <c r="A28" s="136" t="s">
        <v>255</v>
      </c>
      <c r="B28" s="157" t="s">
        <v>245</v>
      </c>
      <c r="C28" s="157"/>
      <c r="D28" s="157"/>
      <c r="E28" s="157"/>
      <c r="F28" s="133"/>
      <c r="G28" s="133"/>
    </row>
    <row r="29" spans="1:7" ht="28.5" customHeight="1">
      <c r="A29" s="137" t="s">
        <v>254</v>
      </c>
      <c r="B29" s="157" t="s">
        <v>268</v>
      </c>
      <c r="C29" s="157"/>
      <c r="D29" s="157"/>
      <c r="E29" s="157"/>
      <c r="F29" s="133"/>
      <c r="G29" s="133"/>
    </row>
    <row r="30" spans="1:7" ht="27.75" customHeight="1">
      <c r="A30" s="137"/>
      <c r="B30" s="138">
        <v>0</v>
      </c>
      <c r="C30" s="157" t="s">
        <v>247</v>
      </c>
      <c r="D30" s="157"/>
      <c r="E30" s="157"/>
      <c r="F30" s="133"/>
      <c r="G30" s="132"/>
    </row>
    <row r="31" spans="1:7" ht="43.5" customHeight="1">
      <c r="A31" s="139"/>
      <c r="B31" s="140" t="s">
        <v>210</v>
      </c>
      <c r="C31" s="162" t="s">
        <v>218</v>
      </c>
      <c r="D31" s="162"/>
      <c r="E31" s="162"/>
      <c r="F31" s="133"/>
      <c r="G31" s="133"/>
    </row>
    <row r="32" spans="2:7" ht="42" customHeight="1">
      <c r="B32" s="140" t="s">
        <v>211</v>
      </c>
      <c r="C32" s="157" t="s">
        <v>266</v>
      </c>
      <c r="D32" s="157"/>
      <c r="E32" s="157"/>
      <c r="F32" s="133"/>
      <c r="G32" s="133"/>
    </row>
  </sheetData>
  <sheetProtection password="CC20" sheet="1" insertRows="0" selectLockedCells="1"/>
  <mergeCells count="19">
    <mergeCell ref="B26:E26"/>
    <mergeCell ref="B27:E27"/>
    <mergeCell ref="C31:E31"/>
    <mergeCell ref="B28:E28"/>
    <mergeCell ref="A20:E20"/>
    <mergeCell ref="A14:D14"/>
    <mergeCell ref="B24:E24"/>
    <mergeCell ref="A17:D17"/>
    <mergeCell ref="A21:E21"/>
    <mergeCell ref="A1:C1"/>
    <mergeCell ref="A2:C2"/>
    <mergeCell ref="A3:C3"/>
    <mergeCell ref="C32:E32"/>
    <mergeCell ref="C30:E30"/>
    <mergeCell ref="A9:D9"/>
    <mergeCell ref="B29:E29"/>
    <mergeCell ref="A12:D12"/>
    <mergeCell ref="A22:E22"/>
    <mergeCell ref="A11:D11"/>
  </mergeCells>
  <dataValidations count="1">
    <dataValidation type="whole" operator="greaterThanOrEqual" allowBlank="1" showInputMessage="1" showErrorMessage="1" errorTitle="Please enter whole numbers only" error="Please enter whole numbers only" sqref="E9:E10 E12">
      <formula1>0</formula1>
    </dataValidation>
  </dataValidations>
  <printOptions horizontalCentered="1"/>
  <pageMargins left="0.25" right="0.25" top="0.75" bottom="0.75" header="0.3" footer="0.3"/>
  <pageSetup fitToHeight="0" fitToWidth="1" horizontalDpi="600" verticalDpi="600" orientation="portrait" scale="98" r:id="rId1"/>
  <headerFooter>
    <oddFooter>&amp;L&amp;8Student Equity Plan Summary Budget
(8/18/2015)&amp;C&amp;8Date Printed
&amp;D&amp;R&amp;8Page &amp;P of &amp;N</oddFooter>
  </headerFooter>
</worksheet>
</file>

<file path=xl/worksheets/sheet3.xml><?xml version="1.0" encoding="utf-8"?>
<worksheet xmlns="http://schemas.openxmlformats.org/spreadsheetml/2006/main" xmlns:r="http://schemas.openxmlformats.org/officeDocument/2006/relationships">
  <sheetPr codeName="Sheet10">
    <pageSetUpPr fitToPage="1"/>
  </sheetPr>
  <dimension ref="A1:O96"/>
  <sheetViews>
    <sheetView showGridLines="0" tabSelected="1" workbookViewId="0" topLeftCell="A70">
      <selection activeCell="B84" sqref="B84:D84"/>
    </sheetView>
  </sheetViews>
  <sheetFormatPr defaultColWidth="2.7109375" defaultRowHeight="12.75"/>
  <cols>
    <col min="1" max="1" width="7.28125" style="18" customWidth="1"/>
    <col min="2" max="2" width="3.8515625" style="18" customWidth="1"/>
    <col min="3" max="3" width="29.8515625" style="18" customWidth="1"/>
    <col min="4" max="4" width="6.421875" style="18" customWidth="1"/>
    <col min="5" max="5" width="6.57421875" style="18" customWidth="1"/>
    <col min="6" max="6" width="13.140625" style="18" customWidth="1"/>
    <col min="7" max="9" width="13.28125" style="18" customWidth="1"/>
    <col min="10" max="10" width="13.7109375" style="18" customWidth="1"/>
    <col min="11" max="14" width="13.28125" style="18" customWidth="1"/>
    <col min="15" max="15" width="12.8515625" style="18" customWidth="1"/>
    <col min="16" max="16384" width="2.7109375" style="18" customWidth="1"/>
  </cols>
  <sheetData>
    <row r="1" spans="1:10" s="28" customFormat="1" ht="15" customHeight="1">
      <c r="A1" s="167" t="str">
        <f>'Do First'!A1:L1</f>
        <v>2015-16 Student Equity Plan Summary Budget</v>
      </c>
      <c r="B1" s="168"/>
      <c r="C1" s="168"/>
      <c r="D1" s="169"/>
      <c r="E1" s="27"/>
      <c r="H1" s="17"/>
      <c r="I1" s="17"/>
      <c r="J1" s="38"/>
    </row>
    <row r="2" spans="1:10" ht="15" customHeight="1">
      <c r="A2" s="170" t="str">
        <f>'Part I Funding'!A2</f>
        <v>Ventura CCD</v>
      </c>
      <c r="B2" s="171"/>
      <c r="C2" s="171"/>
      <c r="D2" s="172"/>
      <c r="E2" s="29"/>
      <c r="H2" s="17"/>
      <c r="I2" s="17"/>
      <c r="J2" s="39"/>
    </row>
    <row r="3" spans="1:10" ht="15" customHeight="1">
      <c r="A3" s="173" t="str">
        <f>'Part I Funding'!A3</f>
        <v>Moorpark College</v>
      </c>
      <c r="B3" s="174"/>
      <c r="C3" s="174"/>
      <c r="D3" s="175"/>
      <c r="E3" s="30"/>
      <c r="F3" s="30"/>
      <c r="J3" s="26"/>
    </row>
    <row r="4" spans="1:10" ht="3.75" customHeight="1">
      <c r="A4" s="27"/>
      <c r="B4" s="20"/>
      <c r="C4" s="30"/>
      <c r="D4" s="30"/>
      <c r="E4" s="30"/>
      <c r="F4" s="30"/>
      <c r="G4" s="31"/>
      <c r="H4" s="31"/>
      <c r="I4" s="31"/>
      <c r="J4" s="32"/>
    </row>
    <row r="5" spans="1:10" ht="21" customHeight="1">
      <c r="A5" s="75" t="s">
        <v>227</v>
      </c>
      <c r="B5" s="20"/>
      <c r="C5" s="30"/>
      <c r="D5" s="30"/>
      <c r="E5" s="30"/>
      <c r="F5" s="30"/>
      <c r="G5" s="31"/>
      <c r="H5" s="31"/>
      <c r="I5" s="31"/>
      <c r="J5" s="32"/>
    </row>
    <row r="6" spans="1:15" ht="56.25" customHeight="1">
      <c r="A6" s="198" t="s">
        <v>258</v>
      </c>
      <c r="B6" s="198"/>
      <c r="C6" s="198"/>
      <c r="D6" s="198"/>
      <c r="E6" s="198"/>
      <c r="F6" s="198"/>
      <c r="G6" s="198"/>
      <c r="H6" s="198"/>
      <c r="I6" s="198"/>
      <c r="J6" s="198"/>
      <c r="K6" s="198"/>
      <c r="L6" s="198"/>
      <c r="M6" s="198"/>
      <c r="N6" s="198"/>
      <c r="O6" s="88"/>
    </row>
    <row r="7" spans="1:15" ht="16.5" customHeight="1">
      <c r="A7" s="165" t="s">
        <v>259</v>
      </c>
      <c r="B7" s="166"/>
      <c r="C7" s="166"/>
      <c r="D7" s="166"/>
      <c r="E7" s="166"/>
      <c r="F7" s="166"/>
      <c r="G7" s="166"/>
      <c r="H7" s="166"/>
      <c r="I7" s="166"/>
      <c r="J7" s="166"/>
      <c r="K7" s="166"/>
      <c r="L7" s="166"/>
      <c r="M7" s="166"/>
      <c r="N7" s="166"/>
      <c r="O7" s="88"/>
    </row>
    <row r="8" spans="1:15" s="33" customFormat="1" ht="54" customHeight="1">
      <c r="A8" s="41" t="s">
        <v>236</v>
      </c>
      <c r="B8" s="184" t="s">
        <v>3</v>
      </c>
      <c r="C8" s="185"/>
      <c r="D8" s="185"/>
      <c r="E8" s="92" t="s">
        <v>229</v>
      </c>
      <c r="F8" s="69" t="s">
        <v>231</v>
      </c>
      <c r="G8" s="69" t="s">
        <v>232</v>
      </c>
      <c r="H8" s="69" t="s">
        <v>222</v>
      </c>
      <c r="I8" s="69" t="s">
        <v>233</v>
      </c>
      <c r="J8" s="69" t="s">
        <v>260</v>
      </c>
      <c r="K8" s="69" t="s">
        <v>221</v>
      </c>
      <c r="L8" s="69" t="s">
        <v>223</v>
      </c>
      <c r="M8" s="69" t="s">
        <v>235</v>
      </c>
      <c r="N8" s="70" t="s">
        <v>0</v>
      </c>
      <c r="O8" s="89"/>
    </row>
    <row r="9" spans="1:15" s="26" customFormat="1" ht="25.5">
      <c r="A9" s="186">
        <v>1000</v>
      </c>
      <c r="B9" s="34" t="s">
        <v>9</v>
      </c>
      <c r="C9" s="34"/>
      <c r="D9" s="35" t="s">
        <v>224</v>
      </c>
      <c r="E9" s="93"/>
      <c r="F9" s="71"/>
      <c r="G9" s="71"/>
      <c r="H9" s="71"/>
      <c r="I9" s="71"/>
      <c r="J9" s="71"/>
      <c r="K9" s="71"/>
      <c r="L9" s="71"/>
      <c r="M9" s="71"/>
      <c r="N9" s="72"/>
      <c r="O9" s="18"/>
    </row>
    <row r="10" spans="1:15" ht="15.75" customHeight="1">
      <c r="A10" s="186"/>
      <c r="B10" s="178" t="s">
        <v>285</v>
      </c>
      <c r="C10" s="179"/>
      <c r="D10" s="43">
        <v>20</v>
      </c>
      <c r="E10" s="96"/>
      <c r="F10" s="42">
        <v>0</v>
      </c>
      <c r="G10" s="42">
        <v>61281</v>
      </c>
      <c r="H10" s="42">
        <v>0</v>
      </c>
      <c r="I10" s="42">
        <v>0</v>
      </c>
      <c r="J10" s="42">
        <v>0</v>
      </c>
      <c r="K10" s="42">
        <v>0</v>
      </c>
      <c r="L10" s="42">
        <v>0</v>
      </c>
      <c r="M10" s="42">
        <v>0</v>
      </c>
      <c r="N10" s="37">
        <f>ROUND(SUM(E10:M10),0)</f>
        <v>61281</v>
      </c>
      <c r="O10" s="56"/>
    </row>
    <row r="11" spans="1:14" ht="15.75" customHeight="1">
      <c r="A11" s="186"/>
      <c r="B11" s="178" t="s">
        <v>286</v>
      </c>
      <c r="C11" s="179"/>
      <c r="D11" s="43"/>
      <c r="E11" s="96"/>
      <c r="F11" s="42">
        <v>0</v>
      </c>
      <c r="G11" s="42">
        <v>0</v>
      </c>
      <c r="H11" s="42">
        <v>0</v>
      </c>
      <c r="I11" s="42">
        <v>0</v>
      </c>
      <c r="J11" s="42">
        <v>0</v>
      </c>
      <c r="K11" s="42">
        <v>0</v>
      </c>
      <c r="L11" s="42">
        <v>0</v>
      </c>
      <c r="M11" s="42">
        <v>0</v>
      </c>
      <c r="N11" s="37">
        <f aca="true" t="shared" si="0" ref="N11:N20">ROUND(SUM(E11:M11),0)</f>
        <v>0</v>
      </c>
    </row>
    <row r="12" spans="1:14" ht="15.75" customHeight="1">
      <c r="A12" s="186"/>
      <c r="B12" s="178" t="s">
        <v>290</v>
      </c>
      <c r="C12" s="179"/>
      <c r="D12" s="43" t="s">
        <v>279</v>
      </c>
      <c r="E12" s="96"/>
      <c r="F12" s="42">
        <v>0</v>
      </c>
      <c r="G12" s="42">
        <v>5000</v>
      </c>
      <c r="H12" s="42">
        <v>0</v>
      </c>
      <c r="I12" s="42">
        <v>0</v>
      </c>
      <c r="J12" s="42">
        <v>0</v>
      </c>
      <c r="K12" s="42">
        <v>0</v>
      </c>
      <c r="L12" s="42">
        <v>0</v>
      </c>
      <c r="M12" s="42">
        <v>0</v>
      </c>
      <c r="N12" s="37">
        <f>ROUND(SUM(E12:M12),0)</f>
        <v>5000</v>
      </c>
    </row>
    <row r="13" spans="1:14" ht="15.75" customHeight="1">
      <c r="A13" s="186"/>
      <c r="B13" s="100"/>
      <c r="C13" s="101"/>
      <c r="D13" s="43"/>
      <c r="E13" s="96"/>
      <c r="F13" s="42">
        <v>0</v>
      </c>
      <c r="G13" s="42">
        <v>0</v>
      </c>
      <c r="H13" s="42">
        <v>0</v>
      </c>
      <c r="I13" s="42">
        <v>0</v>
      </c>
      <c r="J13" s="42">
        <v>0</v>
      </c>
      <c r="K13" s="42">
        <v>0</v>
      </c>
      <c r="L13" s="42">
        <v>0</v>
      </c>
      <c r="M13" s="42">
        <v>0</v>
      </c>
      <c r="N13" s="37">
        <f>ROUND(SUM(E13:M13),0)</f>
        <v>0</v>
      </c>
    </row>
    <row r="14" spans="1:14" ht="15.75" customHeight="1">
      <c r="A14" s="186"/>
      <c r="B14" s="100"/>
      <c r="C14" s="101"/>
      <c r="D14" s="43"/>
      <c r="E14" s="96"/>
      <c r="F14" s="42">
        <v>0</v>
      </c>
      <c r="G14" s="42">
        <v>0</v>
      </c>
      <c r="H14" s="42">
        <v>0</v>
      </c>
      <c r="I14" s="42">
        <v>0</v>
      </c>
      <c r="J14" s="42">
        <v>0</v>
      </c>
      <c r="K14" s="42">
        <v>0</v>
      </c>
      <c r="L14" s="42">
        <v>0</v>
      </c>
      <c r="M14" s="42">
        <v>0</v>
      </c>
      <c r="N14" s="37"/>
    </row>
    <row r="15" spans="1:14" ht="15.75" customHeight="1">
      <c r="A15" s="186"/>
      <c r="B15" s="100"/>
      <c r="C15" s="101"/>
      <c r="D15" s="43"/>
      <c r="E15" s="96"/>
      <c r="F15" s="42">
        <v>0</v>
      </c>
      <c r="G15" s="42">
        <v>0</v>
      </c>
      <c r="H15" s="42">
        <v>0</v>
      </c>
      <c r="I15" s="42">
        <v>0</v>
      </c>
      <c r="J15" s="42">
        <v>0</v>
      </c>
      <c r="K15" s="42">
        <v>0</v>
      </c>
      <c r="L15" s="42">
        <v>0</v>
      </c>
      <c r="M15" s="42">
        <v>0</v>
      </c>
      <c r="N15" s="37">
        <f t="shared" si="0"/>
        <v>0</v>
      </c>
    </row>
    <row r="16" spans="1:14" ht="15.75" customHeight="1">
      <c r="A16" s="186"/>
      <c r="B16" s="100"/>
      <c r="C16" s="101"/>
      <c r="D16" s="43"/>
      <c r="E16" s="96"/>
      <c r="F16" s="42">
        <v>0</v>
      </c>
      <c r="G16" s="42">
        <v>0</v>
      </c>
      <c r="H16" s="42">
        <v>0</v>
      </c>
      <c r="I16" s="42">
        <v>0</v>
      </c>
      <c r="J16" s="42">
        <v>0</v>
      </c>
      <c r="K16" s="42">
        <v>0</v>
      </c>
      <c r="L16" s="42">
        <v>0</v>
      </c>
      <c r="M16" s="42">
        <v>0</v>
      </c>
      <c r="N16" s="37">
        <f t="shared" si="0"/>
        <v>0</v>
      </c>
    </row>
    <row r="17" spans="1:14" ht="15.75" customHeight="1">
      <c r="A17" s="186"/>
      <c r="B17" s="100"/>
      <c r="C17" s="101"/>
      <c r="D17" s="43"/>
      <c r="E17" s="96"/>
      <c r="F17" s="42">
        <v>0</v>
      </c>
      <c r="G17" s="42">
        <v>0</v>
      </c>
      <c r="H17" s="42">
        <v>0</v>
      </c>
      <c r="I17" s="42">
        <v>0</v>
      </c>
      <c r="J17" s="42">
        <v>0</v>
      </c>
      <c r="K17" s="42">
        <v>0</v>
      </c>
      <c r="L17" s="42">
        <v>0</v>
      </c>
      <c r="M17" s="42">
        <v>0</v>
      </c>
      <c r="N17" s="37">
        <f t="shared" si="0"/>
        <v>0</v>
      </c>
    </row>
    <row r="18" spans="1:14" ht="15.75" customHeight="1">
      <c r="A18" s="186"/>
      <c r="B18" s="178"/>
      <c r="C18" s="179"/>
      <c r="D18" s="43"/>
      <c r="E18" s="96"/>
      <c r="F18" s="42">
        <v>0</v>
      </c>
      <c r="G18" s="42">
        <v>0</v>
      </c>
      <c r="H18" s="42">
        <v>0</v>
      </c>
      <c r="I18" s="42">
        <v>0</v>
      </c>
      <c r="J18" s="42">
        <v>0</v>
      </c>
      <c r="K18" s="42">
        <v>0</v>
      </c>
      <c r="L18" s="42">
        <v>0</v>
      </c>
      <c r="M18" s="42">
        <v>0</v>
      </c>
      <c r="N18" s="37">
        <f t="shared" si="0"/>
        <v>0</v>
      </c>
    </row>
    <row r="19" spans="1:14" ht="15.75" customHeight="1">
      <c r="A19" s="186"/>
      <c r="B19" s="178"/>
      <c r="C19" s="179"/>
      <c r="D19" s="43"/>
      <c r="E19" s="96"/>
      <c r="F19" s="42">
        <v>0</v>
      </c>
      <c r="G19" s="42">
        <v>0</v>
      </c>
      <c r="H19" s="42">
        <v>0</v>
      </c>
      <c r="I19" s="42">
        <v>0</v>
      </c>
      <c r="J19" s="42">
        <v>0</v>
      </c>
      <c r="K19" s="42">
        <v>0</v>
      </c>
      <c r="L19" s="42">
        <v>0</v>
      </c>
      <c r="M19" s="42">
        <v>0</v>
      </c>
      <c r="N19" s="37">
        <f t="shared" si="0"/>
        <v>0</v>
      </c>
    </row>
    <row r="20" spans="1:14" ht="15.75" customHeight="1">
      <c r="A20" s="186"/>
      <c r="B20" s="178"/>
      <c r="C20" s="179"/>
      <c r="D20" s="43"/>
      <c r="E20" s="96"/>
      <c r="F20" s="42">
        <v>0</v>
      </c>
      <c r="G20" s="42">
        <v>0</v>
      </c>
      <c r="H20" s="42">
        <v>0</v>
      </c>
      <c r="I20" s="42">
        <v>0</v>
      </c>
      <c r="J20" s="42">
        <v>0</v>
      </c>
      <c r="K20" s="42">
        <v>0</v>
      </c>
      <c r="L20" s="42">
        <v>0</v>
      </c>
      <c r="M20" s="42">
        <v>0</v>
      </c>
      <c r="N20" s="37">
        <f t="shared" si="0"/>
        <v>0</v>
      </c>
    </row>
    <row r="21" spans="1:14" ht="15.75" customHeight="1">
      <c r="A21" s="186"/>
      <c r="B21" s="176" t="s">
        <v>8</v>
      </c>
      <c r="C21" s="177"/>
      <c r="D21" s="190"/>
      <c r="E21" s="97"/>
      <c r="F21" s="36">
        <f aca="true" t="shared" si="1" ref="F21:N21">ROUND(SUM(F10:F20),0)</f>
        <v>0</v>
      </c>
      <c r="G21" s="36">
        <f t="shared" si="1"/>
        <v>66281</v>
      </c>
      <c r="H21" s="36">
        <f t="shared" si="1"/>
        <v>0</v>
      </c>
      <c r="I21" s="36">
        <f t="shared" si="1"/>
        <v>0</v>
      </c>
      <c r="J21" s="36">
        <f t="shared" si="1"/>
        <v>0</v>
      </c>
      <c r="K21" s="36">
        <f t="shared" si="1"/>
        <v>0</v>
      </c>
      <c r="L21" s="36">
        <f t="shared" si="1"/>
        <v>0</v>
      </c>
      <c r="M21" s="36">
        <f t="shared" si="1"/>
        <v>0</v>
      </c>
      <c r="N21" s="50">
        <f t="shared" si="1"/>
        <v>66281</v>
      </c>
    </row>
    <row r="22" spans="1:14" ht="60.75" customHeight="1">
      <c r="A22" s="186">
        <v>2000</v>
      </c>
      <c r="B22" s="199" t="s">
        <v>10</v>
      </c>
      <c r="C22" s="200"/>
      <c r="D22" s="35" t="s">
        <v>224</v>
      </c>
      <c r="E22" s="94" t="s">
        <v>229</v>
      </c>
      <c r="F22" s="73" t="s">
        <v>231</v>
      </c>
      <c r="G22" s="69" t="s">
        <v>232</v>
      </c>
      <c r="H22" s="69" t="s">
        <v>222</v>
      </c>
      <c r="I22" s="69" t="s">
        <v>233</v>
      </c>
      <c r="J22" s="69" t="s">
        <v>234</v>
      </c>
      <c r="K22" s="41" t="s">
        <v>221</v>
      </c>
      <c r="L22" s="69" t="s">
        <v>223</v>
      </c>
      <c r="M22" s="69" t="s">
        <v>235</v>
      </c>
      <c r="N22" s="41" t="s">
        <v>0</v>
      </c>
    </row>
    <row r="23" spans="1:15" s="26" customFormat="1" ht="15.75" customHeight="1">
      <c r="A23" s="186"/>
      <c r="B23" s="178" t="s">
        <v>269</v>
      </c>
      <c r="C23" s="179"/>
      <c r="D23" s="44">
        <v>12</v>
      </c>
      <c r="E23" s="96" t="s">
        <v>304</v>
      </c>
      <c r="F23" s="42">
        <v>0</v>
      </c>
      <c r="G23" s="42">
        <v>0</v>
      </c>
      <c r="H23" s="42">
        <v>19160</v>
      </c>
      <c r="I23" s="42">
        <v>19160</v>
      </c>
      <c r="J23" s="42">
        <v>0</v>
      </c>
      <c r="K23" s="42">
        <v>0</v>
      </c>
      <c r="L23" s="42">
        <v>0</v>
      </c>
      <c r="M23" s="42">
        <v>0</v>
      </c>
      <c r="N23" s="37">
        <f>ROUND(SUM(E23:M23),0)</f>
        <v>38320</v>
      </c>
      <c r="O23" s="18"/>
    </row>
    <row r="24" spans="1:14" ht="15.75" customHeight="1">
      <c r="A24" s="186"/>
      <c r="B24" s="178" t="s">
        <v>270</v>
      </c>
      <c r="C24" s="179"/>
      <c r="D24" s="44">
        <v>20</v>
      </c>
      <c r="E24" s="96" t="s">
        <v>302</v>
      </c>
      <c r="F24" s="42">
        <v>0</v>
      </c>
      <c r="G24" s="42">
        <v>0</v>
      </c>
      <c r="H24" s="42">
        <v>0</v>
      </c>
      <c r="I24" s="42">
        <v>0</v>
      </c>
      <c r="J24" s="42">
        <v>0</v>
      </c>
      <c r="K24" s="42">
        <v>0</v>
      </c>
      <c r="L24" s="42">
        <v>27985</v>
      </c>
      <c r="M24" s="42">
        <v>0</v>
      </c>
      <c r="N24" s="37">
        <f aca="true" t="shared" si="2" ref="N24:N35">ROUND(SUM(E24:M24),0)</f>
        <v>27985</v>
      </c>
    </row>
    <row r="25" spans="1:14" ht="15.75" customHeight="1">
      <c r="A25" s="186"/>
      <c r="B25" s="178" t="s">
        <v>271</v>
      </c>
      <c r="C25" s="179"/>
      <c r="D25" s="44">
        <v>16</v>
      </c>
      <c r="E25" s="96" t="s">
        <v>304</v>
      </c>
      <c r="F25" s="42">
        <v>0</v>
      </c>
      <c r="G25" s="42">
        <v>0</v>
      </c>
      <c r="H25" s="42">
        <v>27480</v>
      </c>
      <c r="I25" s="42">
        <v>0</v>
      </c>
      <c r="J25" s="42">
        <v>0</v>
      </c>
      <c r="K25" s="42">
        <v>0</v>
      </c>
      <c r="L25" s="42">
        <v>0</v>
      </c>
      <c r="M25" s="42">
        <v>0</v>
      </c>
      <c r="N25" s="37">
        <f t="shared" si="2"/>
        <v>27480</v>
      </c>
    </row>
    <row r="26" spans="1:14" ht="15.75" customHeight="1">
      <c r="A26" s="186"/>
      <c r="B26" s="178" t="s">
        <v>275</v>
      </c>
      <c r="C26" s="179"/>
      <c r="D26" s="44">
        <v>36</v>
      </c>
      <c r="E26" s="96" t="s">
        <v>304</v>
      </c>
      <c r="F26" s="42">
        <v>0</v>
      </c>
      <c r="G26" s="42">
        <v>0</v>
      </c>
      <c r="H26" s="42">
        <v>58000</v>
      </c>
      <c r="I26" s="42">
        <v>0</v>
      </c>
      <c r="J26" s="42">
        <v>0</v>
      </c>
      <c r="K26" s="42">
        <v>0</v>
      </c>
      <c r="L26" s="42">
        <v>0</v>
      </c>
      <c r="M26" s="42">
        <v>0</v>
      </c>
      <c r="N26" s="37">
        <f>ROUND(SUM(E26:M26),0)</f>
        <v>58000</v>
      </c>
    </row>
    <row r="27" spans="1:14" ht="15.75" customHeight="1">
      <c r="A27" s="186"/>
      <c r="B27" s="178" t="s">
        <v>278</v>
      </c>
      <c r="C27" s="179"/>
      <c r="D27" s="44">
        <v>10</v>
      </c>
      <c r="E27" s="96" t="s">
        <v>291</v>
      </c>
      <c r="F27" s="42">
        <v>0</v>
      </c>
      <c r="G27" s="42">
        <v>0</v>
      </c>
      <c r="H27" s="42">
        <v>0</v>
      </c>
      <c r="I27" s="42">
        <v>22034</v>
      </c>
      <c r="J27" s="42">
        <v>0</v>
      </c>
      <c r="K27" s="42">
        <v>0</v>
      </c>
      <c r="L27" s="42">
        <v>0</v>
      </c>
      <c r="M27" s="42">
        <v>0</v>
      </c>
      <c r="N27" s="37">
        <f>ROUND(SUM(E27:M27),0)</f>
        <v>22034</v>
      </c>
    </row>
    <row r="28" spans="1:14" ht="15.75" customHeight="1">
      <c r="A28" s="186"/>
      <c r="B28" s="178" t="s">
        <v>272</v>
      </c>
      <c r="C28" s="179"/>
      <c r="D28" s="44">
        <v>10</v>
      </c>
      <c r="E28" s="96" t="s">
        <v>291</v>
      </c>
      <c r="F28" s="42">
        <v>0</v>
      </c>
      <c r="G28" s="42">
        <v>0</v>
      </c>
      <c r="H28" s="42">
        <v>0</v>
      </c>
      <c r="I28" s="42">
        <v>11808</v>
      </c>
      <c r="J28" s="42">
        <v>0</v>
      </c>
      <c r="K28" s="42">
        <v>0</v>
      </c>
      <c r="L28" s="42">
        <v>0</v>
      </c>
      <c r="M28" s="42">
        <v>0</v>
      </c>
      <c r="N28" s="37">
        <f>ROUND(SUM(E28:M28),0)</f>
        <v>11808</v>
      </c>
    </row>
    <row r="29" spans="1:14" ht="15.75" customHeight="1">
      <c r="A29" s="186"/>
      <c r="B29" s="178" t="s">
        <v>273</v>
      </c>
      <c r="C29" s="179"/>
      <c r="D29" s="44">
        <v>20</v>
      </c>
      <c r="E29" s="96" t="s">
        <v>291</v>
      </c>
      <c r="F29" s="42">
        <v>0</v>
      </c>
      <c r="G29" s="42">
        <v>27708</v>
      </c>
      <c r="H29" s="42">
        <v>0</v>
      </c>
      <c r="I29" s="42"/>
      <c r="J29" s="42">
        <v>0</v>
      </c>
      <c r="K29" s="42">
        <v>0</v>
      </c>
      <c r="L29" s="42">
        <v>0</v>
      </c>
      <c r="M29" s="42"/>
      <c r="N29" s="37">
        <f t="shared" si="2"/>
        <v>27708</v>
      </c>
    </row>
    <row r="30" spans="1:14" ht="15.75" customHeight="1">
      <c r="A30" s="186"/>
      <c r="B30" s="178" t="s">
        <v>292</v>
      </c>
      <c r="C30" s="179"/>
      <c r="D30" s="44">
        <v>40</v>
      </c>
      <c r="E30" s="96" t="s">
        <v>303</v>
      </c>
      <c r="F30" s="42"/>
      <c r="G30" s="42">
        <v>40152</v>
      </c>
      <c r="H30" s="42">
        <v>0</v>
      </c>
      <c r="I30" s="42">
        <v>0</v>
      </c>
      <c r="J30" s="42">
        <v>0</v>
      </c>
      <c r="K30" s="42">
        <v>0</v>
      </c>
      <c r="L30" s="42">
        <v>0</v>
      </c>
      <c r="M30" s="42"/>
      <c r="N30" s="37">
        <f t="shared" si="2"/>
        <v>40152</v>
      </c>
    </row>
    <row r="31" spans="1:14" ht="15.75" customHeight="1">
      <c r="A31" s="186"/>
      <c r="B31" s="178" t="s">
        <v>274</v>
      </c>
      <c r="C31" s="179"/>
      <c r="D31" s="44">
        <v>40</v>
      </c>
      <c r="E31" s="96" t="s">
        <v>287</v>
      </c>
      <c r="F31" s="42">
        <v>55500</v>
      </c>
      <c r="G31" s="42">
        <v>0</v>
      </c>
      <c r="H31" s="42">
        <v>0</v>
      </c>
      <c r="I31" s="42">
        <v>0</v>
      </c>
      <c r="J31" s="42">
        <v>0</v>
      </c>
      <c r="K31" s="42">
        <v>0</v>
      </c>
      <c r="L31" s="42">
        <v>0</v>
      </c>
      <c r="M31" s="42">
        <v>0</v>
      </c>
      <c r="N31" s="37">
        <f t="shared" si="2"/>
        <v>55500</v>
      </c>
    </row>
    <row r="32" spans="1:14" ht="15.75" customHeight="1">
      <c r="A32" s="186"/>
      <c r="B32" s="178" t="s">
        <v>301</v>
      </c>
      <c r="C32" s="179"/>
      <c r="D32" s="44"/>
      <c r="E32" s="96" t="s">
        <v>303</v>
      </c>
      <c r="F32" s="42">
        <v>0</v>
      </c>
      <c r="G32" s="42">
        <v>0</v>
      </c>
      <c r="H32" s="42">
        <v>0</v>
      </c>
      <c r="I32" s="42">
        <v>0</v>
      </c>
      <c r="J32" s="42">
        <v>0</v>
      </c>
      <c r="K32" s="42">
        <v>0</v>
      </c>
      <c r="L32" s="42">
        <v>15000</v>
      </c>
      <c r="M32" s="42">
        <v>0</v>
      </c>
      <c r="N32" s="37">
        <f t="shared" si="2"/>
        <v>15000</v>
      </c>
    </row>
    <row r="33" spans="1:14" ht="15.75" customHeight="1">
      <c r="A33" s="186"/>
      <c r="B33" s="178" t="s">
        <v>300</v>
      </c>
      <c r="C33" s="179"/>
      <c r="D33" s="44"/>
      <c r="E33" s="96" t="s">
        <v>303</v>
      </c>
      <c r="F33" s="42">
        <v>0</v>
      </c>
      <c r="G33" s="42">
        <v>0</v>
      </c>
      <c r="H33" s="42">
        <v>0</v>
      </c>
      <c r="I33" s="42">
        <v>0</v>
      </c>
      <c r="J33" s="42">
        <v>0</v>
      </c>
      <c r="K33" s="42">
        <v>0</v>
      </c>
      <c r="L33" s="42">
        <v>21200</v>
      </c>
      <c r="M33" s="42"/>
      <c r="N33" s="37">
        <f t="shared" si="2"/>
        <v>21200</v>
      </c>
    </row>
    <row r="34" spans="1:14" ht="15.75" customHeight="1">
      <c r="A34" s="186"/>
      <c r="B34" s="178" t="s">
        <v>293</v>
      </c>
      <c r="C34" s="179"/>
      <c r="D34" s="44"/>
      <c r="E34" s="96" t="s">
        <v>303</v>
      </c>
      <c r="F34" s="42">
        <v>0</v>
      </c>
      <c r="G34" s="42">
        <v>15000</v>
      </c>
      <c r="H34" s="42"/>
      <c r="I34" s="42">
        <v>7500</v>
      </c>
      <c r="J34" s="42">
        <v>0</v>
      </c>
      <c r="K34" s="42">
        <v>0</v>
      </c>
      <c r="L34" s="42">
        <v>0</v>
      </c>
      <c r="M34" s="42">
        <v>0</v>
      </c>
      <c r="N34" s="37">
        <f t="shared" si="2"/>
        <v>22500</v>
      </c>
    </row>
    <row r="35" spans="1:14" ht="15.75" customHeight="1">
      <c r="A35" s="186"/>
      <c r="B35" s="178" t="s">
        <v>276</v>
      </c>
      <c r="C35" s="180"/>
      <c r="D35" s="44" t="s">
        <v>288</v>
      </c>
      <c r="E35" s="96"/>
      <c r="F35" s="42">
        <v>0</v>
      </c>
      <c r="G35" s="42">
        <v>0</v>
      </c>
      <c r="H35" s="42"/>
      <c r="I35" s="42">
        <v>0</v>
      </c>
      <c r="J35" s="42">
        <v>0</v>
      </c>
      <c r="K35" s="42"/>
      <c r="L35" s="42">
        <v>3000</v>
      </c>
      <c r="M35" s="42">
        <v>0</v>
      </c>
      <c r="N35" s="37">
        <f t="shared" si="2"/>
        <v>3000</v>
      </c>
    </row>
    <row r="36" spans="1:14" ht="15.75" customHeight="1">
      <c r="A36" s="186"/>
      <c r="B36" s="176" t="s">
        <v>8</v>
      </c>
      <c r="C36" s="177"/>
      <c r="D36" s="190"/>
      <c r="E36" s="97"/>
      <c r="F36" s="36">
        <f aca="true" t="shared" si="3" ref="F36:N36">ROUND(SUM(F23:F35),0)</f>
        <v>55500</v>
      </c>
      <c r="G36" s="36">
        <f t="shared" si="3"/>
        <v>82860</v>
      </c>
      <c r="H36" s="36">
        <f t="shared" si="3"/>
        <v>104640</v>
      </c>
      <c r="I36" s="36">
        <f t="shared" si="3"/>
        <v>60502</v>
      </c>
      <c r="J36" s="36">
        <f t="shared" si="3"/>
        <v>0</v>
      </c>
      <c r="K36" s="36">
        <f t="shared" si="3"/>
        <v>0</v>
      </c>
      <c r="L36" s="36">
        <f t="shared" si="3"/>
        <v>67185</v>
      </c>
      <c r="M36" s="36">
        <f t="shared" si="3"/>
        <v>0</v>
      </c>
      <c r="N36" s="50">
        <f t="shared" si="3"/>
        <v>370687</v>
      </c>
    </row>
    <row r="37" spans="1:14" ht="38.25">
      <c r="A37" s="186">
        <v>3000</v>
      </c>
      <c r="B37" s="191" t="s">
        <v>4</v>
      </c>
      <c r="C37" s="192"/>
      <c r="D37" s="192"/>
      <c r="E37" s="94" t="s">
        <v>229</v>
      </c>
      <c r="F37" s="73" t="s">
        <v>231</v>
      </c>
      <c r="G37" s="69" t="s">
        <v>232</v>
      </c>
      <c r="H37" s="69" t="s">
        <v>222</v>
      </c>
      <c r="I37" s="69" t="s">
        <v>233</v>
      </c>
      <c r="J37" s="69" t="s">
        <v>234</v>
      </c>
      <c r="K37" s="41" t="s">
        <v>221</v>
      </c>
      <c r="L37" s="69" t="s">
        <v>223</v>
      </c>
      <c r="M37" s="69" t="s">
        <v>235</v>
      </c>
      <c r="N37" s="41" t="s">
        <v>0</v>
      </c>
    </row>
    <row r="38" spans="1:14" ht="15.75" customHeight="1">
      <c r="A38" s="186"/>
      <c r="B38" s="181" t="s">
        <v>269</v>
      </c>
      <c r="C38" s="182"/>
      <c r="D38" s="183"/>
      <c r="E38" s="96" t="s">
        <v>304</v>
      </c>
      <c r="F38" s="42">
        <v>0</v>
      </c>
      <c r="G38" s="42">
        <v>0</v>
      </c>
      <c r="H38" s="42">
        <v>7515</v>
      </c>
      <c r="I38" s="42">
        <v>7515</v>
      </c>
      <c r="J38" s="42">
        <v>0</v>
      </c>
      <c r="K38" s="42">
        <v>0</v>
      </c>
      <c r="L38" s="42">
        <v>0</v>
      </c>
      <c r="M38" s="42">
        <v>0</v>
      </c>
      <c r="N38" s="37">
        <f>ROUND(SUM(E38:M38),0)</f>
        <v>15030</v>
      </c>
    </row>
    <row r="39" spans="1:15" s="25" customFormat="1" ht="15.75" customHeight="1">
      <c r="A39" s="186"/>
      <c r="B39" s="181" t="s">
        <v>270</v>
      </c>
      <c r="C39" s="182"/>
      <c r="D39" s="183"/>
      <c r="E39" s="96" t="s">
        <v>302</v>
      </c>
      <c r="F39" s="42">
        <v>0</v>
      </c>
      <c r="G39" s="42">
        <v>0</v>
      </c>
      <c r="H39" s="42">
        <v>0</v>
      </c>
      <c r="I39" s="42">
        <v>0</v>
      </c>
      <c r="J39" s="42">
        <v>0</v>
      </c>
      <c r="K39" s="42">
        <v>0</v>
      </c>
      <c r="L39" s="42">
        <v>14361</v>
      </c>
      <c r="M39" s="42">
        <v>0</v>
      </c>
      <c r="N39" s="37">
        <f aca="true" t="shared" si="4" ref="N39:N52">ROUND(SUM(E39:M39),0)</f>
        <v>14361</v>
      </c>
      <c r="O39" s="18"/>
    </row>
    <row r="40" spans="1:15" s="25" customFormat="1" ht="15.75" customHeight="1">
      <c r="A40" s="186"/>
      <c r="B40" s="181" t="s">
        <v>271</v>
      </c>
      <c r="C40" s="182"/>
      <c r="D40" s="183"/>
      <c r="E40" s="96" t="s">
        <v>304</v>
      </c>
      <c r="F40" s="42">
        <v>0</v>
      </c>
      <c r="G40" s="42">
        <v>0</v>
      </c>
      <c r="H40" s="42">
        <v>17343</v>
      </c>
      <c r="I40" s="42">
        <v>0</v>
      </c>
      <c r="J40" s="42">
        <v>0</v>
      </c>
      <c r="K40" s="42">
        <v>0</v>
      </c>
      <c r="L40" s="42">
        <v>0</v>
      </c>
      <c r="M40" s="42">
        <v>0</v>
      </c>
      <c r="N40" s="37">
        <f t="shared" si="4"/>
        <v>17343</v>
      </c>
      <c r="O40" s="18"/>
    </row>
    <row r="41" spans="1:15" s="25" customFormat="1" ht="15.75" customHeight="1">
      <c r="A41" s="186"/>
      <c r="B41" s="181" t="s">
        <v>275</v>
      </c>
      <c r="C41" s="182"/>
      <c r="D41" s="183"/>
      <c r="E41" s="96" t="s">
        <v>304</v>
      </c>
      <c r="F41" s="42">
        <v>0</v>
      </c>
      <c r="G41" s="42">
        <v>0</v>
      </c>
      <c r="H41" s="42">
        <v>29894</v>
      </c>
      <c r="I41" s="42">
        <v>0</v>
      </c>
      <c r="J41" s="42">
        <v>0</v>
      </c>
      <c r="K41" s="42">
        <v>0</v>
      </c>
      <c r="L41" s="42">
        <v>0</v>
      </c>
      <c r="M41" s="42">
        <v>0</v>
      </c>
      <c r="N41" s="37">
        <f t="shared" si="4"/>
        <v>29894</v>
      </c>
      <c r="O41" s="18"/>
    </row>
    <row r="42" spans="1:15" s="25" customFormat="1" ht="15.75" customHeight="1">
      <c r="A42" s="186"/>
      <c r="B42" s="181" t="s">
        <v>278</v>
      </c>
      <c r="C42" s="182"/>
      <c r="D42" s="183"/>
      <c r="E42" s="96" t="s">
        <v>291</v>
      </c>
      <c r="F42" s="42">
        <v>0</v>
      </c>
      <c r="G42" s="42">
        <v>0</v>
      </c>
      <c r="H42" s="42">
        <v>0</v>
      </c>
      <c r="I42" s="42">
        <v>8329</v>
      </c>
      <c r="J42" s="42">
        <v>0</v>
      </c>
      <c r="K42" s="42">
        <v>0</v>
      </c>
      <c r="L42" s="42">
        <v>0</v>
      </c>
      <c r="M42" s="42">
        <v>0</v>
      </c>
      <c r="N42" s="37">
        <f t="shared" si="4"/>
        <v>8329</v>
      </c>
      <c r="O42" s="18"/>
    </row>
    <row r="43" spans="1:15" s="25" customFormat="1" ht="15.75" customHeight="1">
      <c r="A43" s="186"/>
      <c r="B43" s="181" t="s">
        <v>272</v>
      </c>
      <c r="C43" s="182"/>
      <c r="D43" s="183"/>
      <c r="E43" s="96" t="s">
        <v>291</v>
      </c>
      <c r="F43" s="42">
        <v>0</v>
      </c>
      <c r="G43" s="42">
        <v>0</v>
      </c>
      <c r="H43" s="42">
        <v>0</v>
      </c>
      <c r="I43" s="42">
        <v>6765</v>
      </c>
      <c r="J43" s="42">
        <v>0</v>
      </c>
      <c r="K43" s="42">
        <v>0</v>
      </c>
      <c r="L43" s="42">
        <v>0</v>
      </c>
      <c r="M43" s="42">
        <v>0</v>
      </c>
      <c r="N43" s="37">
        <f t="shared" si="4"/>
        <v>6765</v>
      </c>
      <c r="O43" s="18"/>
    </row>
    <row r="44" spans="1:15" s="25" customFormat="1" ht="15.75" customHeight="1">
      <c r="A44" s="186"/>
      <c r="B44" s="181" t="s">
        <v>273</v>
      </c>
      <c r="C44" s="182"/>
      <c r="D44" s="183"/>
      <c r="E44" s="96" t="s">
        <v>291</v>
      </c>
      <c r="F44" s="42">
        <v>0</v>
      </c>
      <c r="G44" s="42">
        <v>14410</v>
      </c>
      <c r="H44" s="42">
        <v>0</v>
      </c>
      <c r="I44" s="42"/>
      <c r="J44" s="42">
        <v>0</v>
      </c>
      <c r="K44" s="42">
        <v>0</v>
      </c>
      <c r="L44" s="42"/>
      <c r="M44" s="42"/>
      <c r="N44" s="37">
        <f t="shared" si="4"/>
        <v>14410</v>
      </c>
      <c r="O44" s="18"/>
    </row>
    <row r="45" spans="1:15" s="25" customFormat="1" ht="15.75" customHeight="1">
      <c r="A45" s="186"/>
      <c r="B45" s="181" t="s">
        <v>292</v>
      </c>
      <c r="C45" s="182"/>
      <c r="D45" s="183"/>
      <c r="E45" s="96" t="s">
        <v>303</v>
      </c>
      <c r="F45" s="42"/>
      <c r="G45" s="42">
        <v>25535</v>
      </c>
      <c r="H45" s="42">
        <v>0</v>
      </c>
      <c r="I45" s="42">
        <v>0</v>
      </c>
      <c r="J45" s="42">
        <v>0</v>
      </c>
      <c r="K45" s="42">
        <v>0</v>
      </c>
      <c r="L45" s="42">
        <v>0</v>
      </c>
      <c r="M45" s="42">
        <v>0</v>
      </c>
      <c r="N45" s="37">
        <f>ROUND(SUM(E45:M45),0)</f>
        <v>25535</v>
      </c>
      <c r="O45" s="18"/>
    </row>
    <row r="46" spans="1:15" s="25" customFormat="1" ht="15.75" customHeight="1">
      <c r="A46" s="186"/>
      <c r="B46" s="181" t="s">
        <v>274</v>
      </c>
      <c r="C46" s="182"/>
      <c r="D46" s="183"/>
      <c r="E46" s="96" t="s">
        <v>287</v>
      </c>
      <c r="F46" s="42">
        <v>28800</v>
      </c>
      <c r="G46" s="42">
        <v>0</v>
      </c>
      <c r="H46" s="42">
        <v>0</v>
      </c>
      <c r="I46" s="42">
        <v>0</v>
      </c>
      <c r="J46" s="42">
        <v>0</v>
      </c>
      <c r="K46" s="42">
        <v>0</v>
      </c>
      <c r="L46" s="42">
        <v>0</v>
      </c>
      <c r="M46" s="42">
        <v>0</v>
      </c>
      <c r="N46" s="37">
        <f>ROUND(SUM(E46:M46),0)</f>
        <v>28800</v>
      </c>
      <c r="O46" s="18"/>
    </row>
    <row r="47" spans="1:15" s="25" customFormat="1" ht="15.75" customHeight="1">
      <c r="A47" s="186"/>
      <c r="B47" s="181" t="s">
        <v>301</v>
      </c>
      <c r="C47" s="182"/>
      <c r="D47" s="183"/>
      <c r="E47" s="96" t="s">
        <v>303</v>
      </c>
      <c r="F47" s="42">
        <v>0</v>
      </c>
      <c r="G47" s="42">
        <v>0</v>
      </c>
      <c r="H47" s="42">
        <v>0</v>
      </c>
      <c r="I47" s="42">
        <v>0</v>
      </c>
      <c r="J47" s="42">
        <v>0</v>
      </c>
      <c r="K47" s="42">
        <v>0</v>
      </c>
      <c r="L47" s="42">
        <v>300</v>
      </c>
      <c r="M47" s="42">
        <v>0</v>
      </c>
      <c r="N47" s="37">
        <f t="shared" si="4"/>
        <v>300</v>
      </c>
      <c r="O47" s="18"/>
    </row>
    <row r="48" spans="1:15" s="25" customFormat="1" ht="15.75" customHeight="1">
      <c r="A48" s="186"/>
      <c r="B48" s="181" t="s">
        <v>300</v>
      </c>
      <c r="C48" s="182"/>
      <c r="D48" s="183"/>
      <c r="E48" s="96" t="s">
        <v>303</v>
      </c>
      <c r="F48" s="42">
        <v>0</v>
      </c>
      <c r="G48" s="42">
        <v>0</v>
      </c>
      <c r="H48" s="42">
        <v>0</v>
      </c>
      <c r="I48" s="42">
        <v>0</v>
      </c>
      <c r="J48" s="42">
        <v>0</v>
      </c>
      <c r="K48" s="42">
        <v>0</v>
      </c>
      <c r="L48" s="42">
        <v>400</v>
      </c>
      <c r="M48" s="42">
        <v>0</v>
      </c>
      <c r="N48" s="37">
        <f t="shared" si="4"/>
        <v>400</v>
      </c>
      <c r="O48" s="18"/>
    </row>
    <row r="49" spans="1:15" s="25" customFormat="1" ht="15.75" customHeight="1">
      <c r="A49" s="186"/>
      <c r="B49" s="181" t="s">
        <v>293</v>
      </c>
      <c r="C49" s="182"/>
      <c r="D49" s="183"/>
      <c r="E49" s="96" t="s">
        <v>303</v>
      </c>
      <c r="F49" s="42">
        <v>0</v>
      </c>
      <c r="G49" s="42">
        <v>296</v>
      </c>
      <c r="H49" s="42"/>
      <c r="I49" s="42">
        <v>150</v>
      </c>
      <c r="J49" s="42">
        <v>0</v>
      </c>
      <c r="K49" s="42">
        <v>0</v>
      </c>
      <c r="L49" s="42">
        <v>0</v>
      </c>
      <c r="M49" s="42">
        <v>0</v>
      </c>
      <c r="N49" s="37">
        <f t="shared" si="4"/>
        <v>446</v>
      </c>
      <c r="O49" s="18"/>
    </row>
    <row r="50" spans="1:15" s="33" customFormat="1" ht="15.75" customHeight="1">
      <c r="A50" s="186"/>
      <c r="B50" s="181" t="s">
        <v>284</v>
      </c>
      <c r="C50" s="182"/>
      <c r="D50" s="183"/>
      <c r="E50" s="96" t="s">
        <v>288</v>
      </c>
      <c r="F50" s="42">
        <v>0</v>
      </c>
      <c r="G50" s="42">
        <v>0</v>
      </c>
      <c r="H50" s="42"/>
      <c r="I50" s="42">
        <v>0</v>
      </c>
      <c r="J50" s="42">
        <v>0</v>
      </c>
      <c r="K50" s="42">
        <v>0</v>
      </c>
      <c r="L50" s="42">
        <v>100</v>
      </c>
      <c r="M50" s="42">
        <v>0</v>
      </c>
      <c r="N50" s="37">
        <f t="shared" si="4"/>
        <v>100</v>
      </c>
      <c r="O50" s="18"/>
    </row>
    <row r="51" spans="1:14" ht="15.75" customHeight="1">
      <c r="A51" s="186"/>
      <c r="B51" s="181" t="s">
        <v>277</v>
      </c>
      <c r="C51" s="182"/>
      <c r="D51" s="183"/>
      <c r="E51" s="96"/>
      <c r="F51" s="42">
        <v>0</v>
      </c>
      <c r="G51" s="42">
        <v>15000</v>
      </c>
      <c r="H51" s="42">
        <v>0</v>
      </c>
      <c r="I51" s="42">
        <v>0</v>
      </c>
      <c r="J51" s="42">
        <v>0</v>
      </c>
      <c r="K51" s="42">
        <v>0</v>
      </c>
      <c r="L51" s="42">
        <v>0</v>
      </c>
      <c r="M51" s="42">
        <v>0</v>
      </c>
      <c r="N51" s="37">
        <f t="shared" si="4"/>
        <v>15000</v>
      </c>
    </row>
    <row r="52" spans="1:14" ht="15.75" customHeight="1">
      <c r="A52" s="186"/>
      <c r="B52" s="181"/>
      <c r="C52" s="182"/>
      <c r="D52" s="183"/>
      <c r="E52" s="96"/>
      <c r="F52" s="42">
        <v>0</v>
      </c>
      <c r="G52" s="42">
        <v>0</v>
      </c>
      <c r="H52" s="42">
        <v>0</v>
      </c>
      <c r="I52" s="42">
        <v>0</v>
      </c>
      <c r="J52" s="42">
        <v>0</v>
      </c>
      <c r="K52" s="42">
        <v>0</v>
      </c>
      <c r="L52" s="42">
        <v>0</v>
      </c>
      <c r="M52" s="42">
        <v>0</v>
      </c>
      <c r="N52" s="37">
        <f t="shared" si="4"/>
        <v>0</v>
      </c>
    </row>
    <row r="53" spans="1:14" ht="15.75" customHeight="1">
      <c r="A53" s="186"/>
      <c r="B53" s="176" t="s">
        <v>8</v>
      </c>
      <c r="C53" s="177"/>
      <c r="D53" s="190"/>
      <c r="E53" s="97"/>
      <c r="F53" s="36">
        <f aca="true" t="shared" si="5" ref="F53:M53">ROUND(SUM(F38:F52),0)</f>
        <v>28800</v>
      </c>
      <c r="G53" s="36">
        <f t="shared" si="5"/>
        <v>55241</v>
      </c>
      <c r="H53" s="36">
        <f t="shared" si="5"/>
        <v>54752</v>
      </c>
      <c r="I53" s="36">
        <f t="shared" si="5"/>
        <v>22759</v>
      </c>
      <c r="J53" s="36">
        <f t="shared" si="5"/>
        <v>0</v>
      </c>
      <c r="K53" s="36">
        <f t="shared" si="5"/>
        <v>0</v>
      </c>
      <c r="L53" s="36">
        <f t="shared" si="5"/>
        <v>15161</v>
      </c>
      <c r="M53" s="36">
        <f t="shared" si="5"/>
        <v>0</v>
      </c>
      <c r="N53" s="50">
        <f>ROUND(SUM(J53:M53),0)</f>
        <v>15161</v>
      </c>
    </row>
    <row r="54" spans="1:14" ht="38.25">
      <c r="A54" s="186">
        <v>4000</v>
      </c>
      <c r="B54" s="191" t="s">
        <v>7</v>
      </c>
      <c r="C54" s="192"/>
      <c r="D54" s="194"/>
      <c r="E54" s="94" t="s">
        <v>229</v>
      </c>
      <c r="F54" s="73" t="s">
        <v>231</v>
      </c>
      <c r="G54" s="69" t="s">
        <v>232</v>
      </c>
      <c r="H54" s="69" t="s">
        <v>222</v>
      </c>
      <c r="I54" s="69" t="s">
        <v>233</v>
      </c>
      <c r="J54" s="69" t="s">
        <v>234</v>
      </c>
      <c r="K54" s="41" t="s">
        <v>221</v>
      </c>
      <c r="L54" s="69" t="s">
        <v>223</v>
      </c>
      <c r="M54" s="69" t="s">
        <v>235</v>
      </c>
      <c r="N54" s="41" t="s">
        <v>0</v>
      </c>
    </row>
    <row r="55" spans="1:14" ht="15.75" customHeight="1">
      <c r="A55" s="186"/>
      <c r="B55" s="181" t="s">
        <v>305</v>
      </c>
      <c r="C55" s="182"/>
      <c r="D55" s="183"/>
      <c r="E55" s="96" t="s">
        <v>303</v>
      </c>
      <c r="F55" s="42">
        <v>6000</v>
      </c>
      <c r="G55" s="42">
        <v>5000</v>
      </c>
      <c r="H55" s="42">
        <v>0</v>
      </c>
      <c r="I55" s="42">
        <v>3000</v>
      </c>
      <c r="J55" s="42"/>
      <c r="K55" s="42">
        <v>4500</v>
      </c>
      <c r="L55" s="42"/>
      <c r="M55" s="42">
        <v>5000</v>
      </c>
      <c r="N55" s="37">
        <f aca="true" t="shared" si="6" ref="N55:N61">ROUND(SUM(E55:M55),0)</f>
        <v>23500</v>
      </c>
    </row>
    <row r="56" spans="1:14" ht="15.75" customHeight="1">
      <c r="A56" s="186"/>
      <c r="B56" s="63"/>
      <c r="C56" s="64"/>
      <c r="D56" s="65"/>
      <c r="E56" s="96"/>
      <c r="F56" s="42">
        <v>0</v>
      </c>
      <c r="G56" s="42">
        <v>0</v>
      </c>
      <c r="H56" s="42">
        <v>0</v>
      </c>
      <c r="I56" s="42">
        <v>0</v>
      </c>
      <c r="J56" s="42">
        <v>0</v>
      </c>
      <c r="K56" s="42">
        <v>0</v>
      </c>
      <c r="L56" s="42">
        <v>0</v>
      </c>
      <c r="M56" s="42"/>
      <c r="N56" s="37">
        <f t="shared" si="6"/>
        <v>0</v>
      </c>
    </row>
    <row r="57" spans="1:14" ht="15.75" customHeight="1">
      <c r="A57" s="186"/>
      <c r="B57" s="81"/>
      <c r="C57" s="82"/>
      <c r="D57" s="83"/>
      <c r="E57" s="96"/>
      <c r="F57" s="42">
        <v>0</v>
      </c>
      <c r="G57" s="42">
        <v>0</v>
      </c>
      <c r="H57" s="42">
        <v>0</v>
      </c>
      <c r="I57" s="42">
        <v>0</v>
      </c>
      <c r="J57" s="42">
        <v>0</v>
      </c>
      <c r="K57" s="42"/>
      <c r="L57" s="42">
        <v>0</v>
      </c>
      <c r="M57" s="42">
        <v>0</v>
      </c>
      <c r="N57" s="37">
        <f>ROUND(SUM(E57:M57),0)</f>
        <v>0</v>
      </c>
    </row>
    <row r="58" spans="1:14" ht="15.75" customHeight="1">
      <c r="A58" s="186"/>
      <c r="B58" s="63"/>
      <c r="C58" s="64"/>
      <c r="D58" s="65"/>
      <c r="E58" s="96"/>
      <c r="F58" s="42">
        <v>0</v>
      </c>
      <c r="G58" s="42">
        <v>0</v>
      </c>
      <c r="H58" s="42">
        <v>0</v>
      </c>
      <c r="I58" s="42"/>
      <c r="J58" s="42">
        <v>0</v>
      </c>
      <c r="K58" s="42">
        <v>0</v>
      </c>
      <c r="L58" s="42">
        <v>0</v>
      </c>
      <c r="M58" s="42">
        <v>0</v>
      </c>
      <c r="N58" s="37">
        <f t="shared" si="6"/>
        <v>0</v>
      </c>
    </row>
    <row r="59" spans="1:14" ht="15.75" customHeight="1">
      <c r="A59" s="186"/>
      <c r="B59" s="57"/>
      <c r="C59" s="58"/>
      <c r="D59" s="59"/>
      <c r="E59" s="96"/>
      <c r="F59" s="42">
        <v>0</v>
      </c>
      <c r="G59" s="42">
        <v>0</v>
      </c>
      <c r="H59" s="42">
        <v>0</v>
      </c>
      <c r="I59" s="42"/>
      <c r="J59" s="42">
        <v>0</v>
      </c>
      <c r="K59" s="42">
        <v>0</v>
      </c>
      <c r="L59" s="42">
        <v>0</v>
      </c>
      <c r="M59" s="42">
        <v>0</v>
      </c>
      <c r="N59" s="37">
        <f t="shared" si="6"/>
        <v>0</v>
      </c>
    </row>
    <row r="60" spans="1:14" ht="15.75" customHeight="1">
      <c r="A60" s="186"/>
      <c r="B60" s="57"/>
      <c r="C60" s="58"/>
      <c r="D60" s="59"/>
      <c r="E60" s="96"/>
      <c r="F60" s="42">
        <v>0</v>
      </c>
      <c r="G60" s="42">
        <v>0</v>
      </c>
      <c r="H60" s="42">
        <v>0</v>
      </c>
      <c r="I60" s="42">
        <v>0</v>
      </c>
      <c r="J60" s="42">
        <v>0</v>
      </c>
      <c r="K60" s="42">
        <v>0</v>
      </c>
      <c r="L60" s="42">
        <v>0</v>
      </c>
      <c r="M60" s="42">
        <v>0</v>
      </c>
      <c r="N60" s="37">
        <f t="shared" si="6"/>
        <v>0</v>
      </c>
    </row>
    <row r="61" spans="1:14" ht="15.75" customHeight="1">
      <c r="A61" s="186"/>
      <c r="B61" s="181"/>
      <c r="C61" s="182"/>
      <c r="D61" s="183"/>
      <c r="E61" s="96"/>
      <c r="F61" s="42">
        <v>0</v>
      </c>
      <c r="G61" s="42">
        <v>0</v>
      </c>
      <c r="H61" s="42">
        <v>0</v>
      </c>
      <c r="I61" s="42">
        <v>0</v>
      </c>
      <c r="J61" s="42">
        <v>0</v>
      </c>
      <c r="K61" s="42">
        <v>0</v>
      </c>
      <c r="L61" s="42">
        <v>0</v>
      </c>
      <c r="M61" s="42">
        <v>0</v>
      </c>
      <c r="N61" s="37">
        <f t="shared" si="6"/>
        <v>0</v>
      </c>
    </row>
    <row r="62" spans="1:14" ht="15.75" customHeight="1">
      <c r="A62" s="195"/>
      <c r="B62" s="176" t="s">
        <v>8</v>
      </c>
      <c r="C62" s="177"/>
      <c r="D62" s="177"/>
      <c r="E62" s="98"/>
      <c r="F62" s="51">
        <f>ROUND(SUM(F55:F61),0)</f>
        <v>6000</v>
      </c>
      <c r="G62" s="51">
        <f>ROUND(SUM(G55:G61),0)</f>
        <v>5000</v>
      </c>
      <c r="H62" s="51">
        <f>ROUND(SUM(H55:H61),0)</f>
        <v>0</v>
      </c>
      <c r="I62" s="51">
        <f>ROUND(SUM(I55:I61),0)</f>
        <v>3000</v>
      </c>
      <c r="J62" s="51"/>
      <c r="K62" s="51">
        <f>ROUND(SUM(K55:K61),0)</f>
        <v>4500</v>
      </c>
      <c r="L62" s="51"/>
      <c r="M62" s="51">
        <f>ROUND(SUM(M55:M61),0)</f>
        <v>5000</v>
      </c>
      <c r="N62" s="74">
        <f>ROUND(SUM(N55:N61),0)</f>
        <v>23500</v>
      </c>
    </row>
    <row r="63" spans="1:14" ht="38.25">
      <c r="A63" s="186">
        <v>5000</v>
      </c>
      <c r="B63" s="196" t="s">
        <v>201</v>
      </c>
      <c r="C63" s="197"/>
      <c r="D63" s="197"/>
      <c r="E63" s="94" t="s">
        <v>229</v>
      </c>
      <c r="F63" s="73" t="s">
        <v>231</v>
      </c>
      <c r="G63" s="69" t="s">
        <v>232</v>
      </c>
      <c r="H63" s="69" t="s">
        <v>222</v>
      </c>
      <c r="I63" s="69" t="s">
        <v>233</v>
      </c>
      <c r="J63" s="69" t="s">
        <v>234</v>
      </c>
      <c r="K63" s="41" t="s">
        <v>221</v>
      </c>
      <c r="L63" s="69" t="s">
        <v>223</v>
      </c>
      <c r="M63" s="69" t="s">
        <v>235</v>
      </c>
      <c r="N63" s="41" t="s">
        <v>0</v>
      </c>
    </row>
    <row r="64" spans="1:15" s="25" customFormat="1" ht="15.75" customHeight="1">
      <c r="A64" s="186"/>
      <c r="B64" s="187" t="s">
        <v>298</v>
      </c>
      <c r="C64" s="188"/>
      <c r="D64" s="189"/>
      <c r="E64" s="96" t="s">
        <v>297</v>
      </c>
      <c r="F64" s="42">
        <v>0</v>
      </c>
      <c r="G64" s="42">
        <v>0</v>
      </c>
      <c r="H64" s="42"/>
      <c r="I64" s="42">
        <v>0</v>
      </c>
      <c r="J64" s="42">
        <v>0</v>
      </c>
      <c r="K64" s="42">
        <v>5000</v>
      </c>
      <c r="L64" s="42">
        <v>0</v>
      </c>
      <c r="M64" s="42">
        <v>0</v>
      </c>
      <c r="N64" s="37">
        <f aca="true" t="shared" si="7" ref="N64:N70">ROUND(SUM(E64:M64),0)</f>
        <v>5000</v>
      </c>
      <c r="O64" s="18"/>
    </row>
    <row r="65" spans="1:14" ht="15.75" customHeight="1">
      <c r="A65" s="186"/>
      <c r="B65" s="60" t="s">
        <v>282</v>
      </c>
      <c r="C65" s="61"/>
      <c r="D65" s="62"/>
      <c r="E65" s="96" t="s">
        <v>304</v>
      </c>
      <c r="F65" s="42">
        <v>0</v>
      </c>
      <c r="G65" s="42"/>
      <c r="H65" s="42">
        <v>3000</v>
      </c>
      <c r="I65" s="42">
        <v>0</v>
      </c>
      <c r="J65" s="42">
        <v>0</v>
      </c>
      <c r="K65" s="42"/>
      <c r="L65" s="42">
        <v>0</v>
      </c>
      <c r="M65" s="42">
        <v>0</v>
      </c>
      <c r="N65" s="37">
        <f t="shared" si="7"/>
        <v>3000</v>
      </c>
    </row>
    <row r="66" spans="1:14" ht="15.75" customHeight="1">
      <c r="A66" s="186"/>
      <c r="B66" s="84" t="s">
        <v>295</v>
      </c>
      <c r="C66" s="85"/>
      <c r="D66" s="86"/>
      <c r="E66" s="96"/>
      <c r="F66" s="42">
        <v>0</v>
      </c>
      <c r="G66" s="42">
        <v>6000</v>
      </c>
      <c r="H66" s="42">
        <v>0</v>
      </c>
      <c r="I66" s="42">
        <v>0</v>
      </c>
      <c r="J66" s="42">
        <v>0</v>
      </c>
      <c r="K66" s="42">
        <v>15000</v>
      </c>
      <c r="L66" s="42">
        <v>0</v>
      </c>
      <c r="M66" s="42">
        <v>0</v>
      </c>
      <c r="N66" s="37">
        <f>ROUND(SUM(E66:M66),0)</f>
        <v>21000</v>
      </c>
    </row>
    <row r="67" spans="1:14" ht="15.75" customHeight="1">
      <c r="A67" s="186"/>
      <c r="B67" s="66" t="s">
        <v>294</v>
      </c>
      <c r="C67" s="67"/>
      <c r="D67" s="68"/>
      <c r="E67" s="96" t="s">
        <v>303</v>
      </c>
      <c r="F67" s="42">
        <v>0</v>
      </c>
      <c r="G67" s="42">
        <v>6250</v>
      </c>
      <c r="H67" s="42">
        <v>0</v>
      </c>
      <c r="I67" s="42">
        <v>0</v>
      </c>
      <c r="J67" s="42">
        <v>0</v>
      </c>
      <c r="K67" s="42">
        <v>0</v>
      </c>
      <c r="L67" s="42">
        <v>0</v>
      </c>
      <c r="M67" s="42">
        <v>0</v>
      </c>
      <c r="N67" s="37">
        <f t="shared" si="7"/>
        <v>6250</v>
      </c>
    </row>
    <row r="68" spans="1:14" ht="15.75" customHeight="1">
      <c r="A68" s="186"/>
      <c r="B68" s="60" t="s">
        <v>281</v>
      </c>
      <c r="C68" s="61"/>
      <c r="D68" s="62"/>
      <c r="E68" s="96" t="s">
        <v>299</v>
      </c>
      <c r="F68" s="42">
        <v>0</v>
      </c>
      <c r="G68" s="42"/>
      <c r="H68" s="42">
        <v>27000</v>
      </c>
      <c r="I68" s="42">
        <v>0</v>
      </c>
      <c r="J68" s="42">
        <v>0</v>
      </c>
      <c r="K68" s="42">
        <v>0</v>
      </c>
      <c r="L68" s="42">
        <v>0</v>
      </c>
      <c r="M68" s="42">
        <v>0</v>
      </c>
      <c r="N68" s="37">
        <f t="shared" si="7"/>
        <v>27000</v>
      </c>
    </row>
    <row r="69" spans="1:14" ht="15.75" customHeight="1">
      <c r="A69" s="186"/>
      <c r="B69" s="60" t="s">
        <v>296</v>
      </c>
      <c r="C69" s="61"/>
      <c r="D69" s="62"/>
      <c r="E69" s="96" t="s">
        <v>303</v>
      </c>
      <c r="F69" s="42">
        <v>500</v>
      </c>
      <c r="G69" s="42">
        <v>1000</v>
      </c>
      <c r="H69" s="42"/>
      <c r="I69" s="42"/>
      <c r="J69" s="42">
        <v>0</v>
      </c>
      <c r="K69" s="42">
        <v>1700</v>
      </c>
      <c r="L69" s="42">
        <v>500</v>
      </c>
      <c r="M69" s="42">
        <v>0</v>
      </c>
      <c r="N69" s="37">
        <f t="shared" si="7"/>
        <v>3700</v>
      </c>
    </row>
    <row r="70" spans="1:14" ht="15.75" customHeight="1">
      <c r="A70" s="186"/>
      <c r="B70" s="181" t="s">
        <v>280</v>
      </c>
      <c r="C70" s="182"/>
      <c r="D70" s="183"/>
      <c r="E70" s="96" t="s">
        <v>289</v>
      </c>
      <c r="F70" s="42">
        <v>0</v>
      </c>
      <c r="G70" s="42">
        <v>7000</v>
      </c>
      <c r="H70" s="42">
        <v>0</v>
      </c>
      <c r="I70" s="42">
        <v>0</v>
      </c>
      <c r="J70" s="42">
        <v>0</v>
      </c>
      <c r="K70" s="42">
        <v>0</v>
      </c>
      <c r="L70" s="42">
        <v>0</v>
      </c>
      <c r="M70" s="42">
        <v>0</v>
      </c>
      <c r="N70" s="37">
        <f t="shared" si="7"/>
        <v>7000</v>
      </c>
    </row>
    <row r="71" spans="1:14" ht="13.5">
      <c r="A71" s="195"/>
      <c r="B71" s="176" t="s">
        <v>8</v>
      </c>
      <c r="C71" s="177"/>
      <c r="D71" s="177"/>
      <c r="E71" s="98"/>
      <c r="F71" s="51">
        <f>ROUND(SUM(F63:F69),0)</f>
        <v>500</v>
      </c>
      <c r="G71" s="51">
        <f>ROUND(SUM(G63:G69),0)</f>
        <v>13250</v>
      </c>
      <c r="H71" s="51">
        <f>ROUND(SUM(H63:H69),0)</f>
        <v>30000</v>
      </c>
      <c r="I71" s="51">
        <f>ROUND(SUM(I63:I69),0)</f>
        <v>0</v>
      </c>
      <c r="J71" s="51"/>
      <c r="K71" s="51">
        <f>ROUND(SUM(K63:K69),0)</f>
        <v>21700</v>
      </c>
      <c r="L71" s="51"/>
      <c r="M71" s="51">
        <f>ROUND(SUM(M63:M69),0)</f>
        <v>0</v>
      </c>
      <c r="N71" s="51">
        <f>ROUND(SUM(N63:N69),0)</f>
        <v>65950</v>
      </c>
    </row>
    <row r="72" spans="1:15" s="26" customFormat="1" ht="52.5" customHeight="1">
      <c r="A72" s="186">
        <v>6000</v>
      </c>
      <c r="B72" s="191" t="s">
        <v>5</v>
      </c>
      <c r="C72" s="192"/>
      <c r="D72" s="194"/>
      <c r="E72" s="94" t="s">
        <v>229</v>
      </c>
      <c r="F72" s="73" t="s">
        <v>231</v>
      </c>
      <c r="G72" s="69" t="s">
        <v>232</v>
      </c>
      <c r="H72" s="73" t="s">
        <v>222</v>
      </c>
      <c r="I72" s="69" t="s">
        <v>233</v>
      </c>
      <c r="J72" s="69" t="s">
        <v>234</v>
      </c>
      <c r="K72" s="41" t="s">
        <v>221</v>
      </c>
      <c r="L72" s="73" t="s">
        <v>223</v>
      </c>
      <c r="M72" s="69" t="s">
        <v>235</v>
      </c>
      <c r="N72" s="41" t="s">
        <v>0</v>
      </c>
      <c r="O72" s="18"/>
    </row>
    <row r="73" spans="1:15" s="24" customFormat="1" ht="15.75" customHeight="1">
      <c r="A73" s="186"/>
      <c r="B73" s="187"/>
      <c r="C73" s="188"/>
      <c r="D73" s="189"/>
      <c r="E73" s="96"/>
      <c r="F73" s="42">
        <v>0</v>
      </c>
      <c r="G73" s="42">
        <v>0</v>
      </c>
      <c r="H73" s="42">
        <v>0</v>
      </c>
      <c r="I73" s="42">
        <v>0</v>
      </c>
      <c r="J73" s="42">
        <v>0</v>
      </c>
      <c r="K73" s="42">
        <v>0</v>
      </c>
      <c r="L73" s="42">
        <v>0</v>
      </c>
      <c r="M73" s="42">
        <v>0</v>
      </c>
      <c r="N73" s="37">
        <f aca="true" t="shared" si="8" ref="N73:N79">ROUND(SUM(E73:M73),0)</f>
        <v>0</v>
      </c>
      <c r="O73" s="18"/>
    </row>
    <row r="74" spans="1:15" s="24" customFormat="1" ht="15.75" customHeight="1">
      <c r="A74" s="186"/>
      <c r="B74" s="187"/>
      <c r="C74" s="188"/>
      <c r="D74" s="189"/>
      <c r="E74" s="96"/>
      <c r="F74" s="42">
        <v>0</v>
      </c>
      <c r="G74" s="42">
        <v>0</v>
      </c>
      <c r="H74" s="42">
        <v>0</v>
      </c>
      <c r="I74" s="42">
        <v>0</v>
      </c>
      <c r="J74" s="42">
        <v>0</v>
      </c>
      <c r="K74" s="42">
        <v>0</v>
      </c>
      <c r="L74" s="42">
        <v>0</v>
      </c>
      <c r="M74" s="42">
        <v>0</v>
      </c>
      <c r="N74" s="37">
        <f t="shared" si="8"/>
        <v>0</v>
      </c>
      <c r="O74" s="18"/>
    </row>
    <row r="75" spans="1:15" s="24" customFormat="1" ht="15.75" customHeight="1">
      <c r="A75" s="186"/>
      <c r="B75" s="187"/>
      <c r="C75" s="188"/>
      <c r="D75" s="189"/>
      <c r="E75" s="96"/>
      <c r="F75" s="42">
        <v>0</v>
      </c>
      <c r="G75" s="42">
        <v>0</v>
      </c>
      <c r="H75" s="42">
        <v>0</v>
      </c>
      <c r="I75" s="42">
        <v>0</v>
      </c>
      <c r="J75" s="42">
        <v>0</v>
      </c>
      <c r="K75" s="42">
        <v>0</v>
      </c>
      <c r="L75" s="42">
        <v>0</v>
      </c>
      <c r="M75" s="42">
        <v>0</v>
      </c>
      <c r="N75" s="37">
        <f t="shared" si="8"/>
        <v>0</v>
      </c>
      <c r="O75" s="18"/>
    </row>
    <row r="76" spans="1:15" s="24" customFormat="1" ht="15.75" customHeight="1">
      <c r="A76" s="186"/>
      <c r="B76" s="187"/>
      <c r="C76" s="188"/>
      <c r="D76" s="189"/>
      <c r="E76" s="96"/>
      <c r="F76" s="42">
        <v>0</v>
      </c>
      <c r="G76" s="42">
        <v>0</v>
      </c>
      <c r="H76" s="42">
        <v>0</v>
      </c>
      <c r="I76" s="42">
        <v>0</v>
      </c>
      <c r="J76" s="42">
        <v>0</v>
      </c>
      <c r="K76" s="42">
        <v>0</v>
      </c>
      <c r="L76" s="42">
        <v>0</v>
      </c>
      <c r="M76" s="42">
        <v>0</v>
      </c>
      <c r="N76" s="37">
        <f t="shared" si="8"/>
        <v>0</v>
      </c>
      <c r="O76" s="18"/>
    </row>
    <row r="77" spans="1:15" s="24" customFormat="1" ht="15.75" customHeight="1">
      <c r="A77" s="186"/>
      <c r="B77" s="187"/>
      <c r="C77" s="188"/>
      <c r="D77" s="189"/>
      <c r="E77" s="96"/>
      <c r="F77" s="42">
        <v>0</v>
      </c>
      <c r="G77" s="42">
        <v>0</v>
      </c>
      <c r="H77" s="42">
        <v>0</v>
      </c>
      <c r="I77" s="42">
        <v>0</v>
      </c>
      <c r="J77" s="42">
        <v>0</v>
      </c>
      <c r="K77" s="42">
        <v>0</v>
      </c>
      <c r="L77" s="42">
        <v>0</v>
      </c>
      <c r="M77" s="42">
        <v>0</v>
      </c>
      <c r="N77" s="37">
        <f t="shared" si="8"/>
        <v>0</v>
      </c>
      <c r="O77" s="18"/>
    </row>
    <row r="78" spans="1:15" s="24" customFormat="1" ht="15.75" customHeight="1">
      <c r="A78" s="186"/>
      <c r="B78" s="66"/>
      <c r="C78" s="67"/>
      <c r="D78" s="68"/>
      <c r="E78" s="96"/>
      <c r="F78" s="42">
        <v>0</v>
      </c>
      <c r="G78" s="42">
        <v>0</v>
      </c>
      <c r="H78" s="42">
        <v>0</v>
      </c>
      <c r="I78" s="42">
        <v>0</v>
      </c>
      <c r="J78" s="42">
        <v>0</v>
      </c>
      <c r="K78" s="42">
        <v>0</v>
      </c>
      <c r="L78" s="42">
        <v>0</v>
      </c>
      <c r="M78" s="42">
        <v>0</v>
      </c>
      <c r="N78" s="37">
        <f t="shared" si="8"/>
        <v>0</v>
      </c>
      <c r="O78" s="18"/>
    </row>
    <row r="79" spans="1:15" s="24" customFormat="1" ht="15.75" customHeight="1">
      <c r="A79" s="186"/>
      <c r="B79" s="60"/>
      <c r="C79" s="61"/>
      <c r="D79" s="62"/>
      <c r="E79" s="96"/>
      <c r="F79" s="42">
        <v>0</v>
      </c>
      <c r="G79" s="42">
        <v>0</v>
      </c>
      <c r="H79" s="42">
        <v>0</v>
      </c>
      <c r="I79" s="42">
        <v>0</v>
      </c>
      <c r="J79" s="42">
        <v>0</v>
      </c>
      <c r="K79" s="42">
        <v>0</v>
      </c>
      <c r="L79" s="42">
        <v>0</v>
      </c>
      <c r="M79" s="42">
        <v>0</v>
      </c>
      <c r="N79" s="37">
        <f t="shared" si="8"/>
        <v>0</v>
      </c>
      <c r="O79" s="18"/>
    </row>
    <row r="80" spans="1:15" s="24" customFormat="1" ht="15.75" customHeight="1">
      <c r="A80" s="186"/>
      <c r="B80" s="176" t="s">
        <v>8</v>
      </c>
      <c r="C80" s="177"/>
      <c r="D80" s="177"/>
      <c r="E80" s="98"/>
      <c r="F80" s="51">
        <f aca="true" t="shared" si="9" ref="F80:N80">ROUND(SUM(F73:F79),0)</f>
        <v>0</v>
      </c>
      <c r="G80" s="51">
        <f t="shared" si="9"/>
        <v>0</v>
      </c>
      <c r="H80" s="51">
        <f t="shared" si="9"/>
        <v>0</v>
      </c>
      <c r="I80" s="51">
        <f t="shared" si="9"/>
        <v>0</v>
      </c>
      <c r="J80" s="51">
        <f t="shared" si="9"/>
        <v>0</v>
      </c>
      <c r="K80" s="51">
        <f t="shared" si="9"/>
        <v>0</v>
      </c>
      <c r="L80" s="51">
        <f t="shared" si="9"/>
        <v>0</v>
      </c>
      <c r="M80" s="51">
        <f t="shared" si="9"/>
        <v>0</v>
      </c>
      <c r="N80" s="51">
        <f t="shared" si="9"/>
        <v>0</v>
      </c>
      <c r="O80" s="18"/>
    </row>
    <row r="81" spans="1:15" s="24" customFormat="1" ht="54" customHeight="1">
      <c r="A81" s="186">
        <v>7000</v>
      </c>
      <c r="B81" s="191" t="s">
        <v>6</v>
      </c>
      <c r="C81" s="192"/>
      <c r="D81" s="192"/>
      <c r="E81" s="95" t="s">
        <v>229</v>
      </c>
      <c r="F81" s="73" t="s">
        <v>231</v>
      </c>
      <c r="G81" s="69" t="s">
        <v>230</v>
      </c>
      <c r="H81" s="69" t="s">
        <v>222</v>
      </c>
      <c r="I81" s="69" t="s">
        <v>233</v>
      </c>
      <c r="J81" s="69" t="s">
        <v>234</v>
      </c>
      <c r="K81" s="41" t="s">
        <v>221</v>
      </c>
      <c r="L81" s="69" t="s">
        <v>223</v>
      </c>
      <c r="M81" s="69" t="s">
        <v>235</v>
      </c>
      <c r="N81" s="41" t="s">
        <v>0</v>
      </c>
      <c r="O81" s="18"/>
    </row>
    <row r="82" spans="1:14" ht="15.75" customHeight="1">
      <c r="A82" s="186"/>
      <c r="B82" s="187" t="s">
        <v>283</v>
      </c>
      <c r="C82" s="188"/>
      <c r="D82" s="189"/>
      <c r="E82" s="96" t="s">
        <v>303</v>
      </c>
      <c r="F82" s="42">
        <v>0</v>
      </c>
      <c r="G82" s="42">
        <v>0</v>
      </c>
      <c r="H82" s="42">
        <v>0</v>
      </c>
      <c r="I82" s="42">
        <v>0</v>
      </c>
      <c r="J82" s="42">
        <v>0</v>
      </c>
      <c r="K82" s="42">
        <v>0</v>
      </c>
      <c r="L82" s="42">
        <v>0</v>
      </c>
      <c r="M82" s="42">
        <v>20000</v>
      </c>
      <c r="N82" s="37">
        <f>ROUND(SUM(E82:M82),0)</f>
        <v>20000</v>
      </c>
    </row>
    <row r="83" spans="1:14" ht="15.75" customHeight="1">
      <c r="A83" s="186"/>
      <c r="B83" s="66"/>
      <c r="C83" s="67" t="s">
        <v>306</v>
      </c>
      <c r="D83" s="68"/>
      <c r="E83" s="96"/>
      <c r="F83" s="42">
        <v>0</v>
      </c>
      <c r="G83" s="42">
        <v>0</v>
      </c>
      <c r="H83" s="42">
        <v>0</v>
      </c>
      <c r="I83" s="42">
        <v>0</v>
      </c>
      <c r="J83" s="42">
        <v>0</v>
      </c>
      <c r="K83" s="42">
        <v>0</v>
      </c>
      <c r="L83" s="42">
        <v>0</v>
      </c>
      <c r="M83" s="42">
        <v>0</v>
      </c>
      <c r="N83" s="37">
        <f>ROUND(SUM(E83:M83),0)</f>
        <v>0</v>
      </c>
    </row>
    <row r="84" spans="1:14" ht="15.75" customHeight="1">
      <c r="A84" s="186"/>
      <c r="B84" s="187"/>
      <c r="C84" s="188"/>
      <c r="D84" s="189"/>
      <c r="E84" s="96"/>
      <c r="F84" s="42">
        <v>0</v>
      </c>
      <c r="G84" s="42">
        <v>0</v>
      </c>
      <c r="H84" s="42">
        <v>0</v>
      </c>
      <c r="I84" s="42">
        <v>0</v>
      </c>
      <c r="J84" s="42">
        <v>0</v>
      </c>
      <c r="K84" s="42">
        <v>0</v>
      </c>
      <c r="L84" s="42">
        <v>0</v>
      </c>
      <c r="M84" s="42">
        <v>0</v>
      </c>
      <c r="N84" s="37">
        <f>ROUND(SUM(E84:M84),0)</f>
        <v>0</v>
      </c>
    </row>
    <row r="85" spans="1:15" s="25" customFormat="1" ht="13.5">
      <c r="A85" s="186"/>
      <c r="B85" s="176" t="s">
        <v>8</v>
      </c>
      <c r="C85" s="177"/>
      <c r="D85" s="177"/>
      <c r="E85" s="98"/>
      <c r="F85" s="51">
        <f aca="true" t="shared" si="10" ref="F85:M85">ROUND(SUM(F82:F84),0)</f>
        <v>0</v>
      </c>
      <c r="G85" s="51">
        <f t="shared" si="10"/>
        <v>0</v>
      </c>
      <c r="H85" s="51">
        <f t="shared" si="10"/>
        <v>0</v>
      </c>
      <c r="I85" s="51">
        <f t="shared" si="10"/>
        <v>0</v>
      </c>
      <c r="J85" s="51">
        <f t="shared" si="10"/>
        <v>0</v>
      </c>
      <c r="K85" s="51">
        <f t="shared" si="10"/>
        <v>0</v>
      </c>
      <c r="L85" s="51">
        <f t="shared" si="10"/>
        <v>0</v>
      </c>
      <c r="M85" s="51">
        <f t="shared" si="10"/>
        <v>20000</v>
      </c>
      <c r="N85" s="51">
        <f>ROUND(SUM(N82:N84),0)</f>
        <v>20000</v>
      </c>
      <c r="O85" s="18"/>
    </row>
    <row r="86" spans="1:14" ht="15.75" customHeight="1">
      <c r="A86" s="55"/>
      <c r="B86" s="52"/>
      <c r="C86" s="52"/>
      <c r="D86" s="53"/>
      <c r="E86" s="99"/>
      <c r="F86" s="47"/>
      <c r="G86" s="47"/>
      <c r="H86" s="54"/>
      <c r="I86" s="47"/>
      <c r="J86" s="47"/>
      <c r="K86" s="47"/>
      <c r="L86" s="54"/>
      <c r="M86" s="47"/>
      <c r="N86" s="76"/>
    </row>
    <row r="87" spans="1:14" ht="15.75" customHeight="1">
      <c r="A87" s="48"/>
      <c r="B87" s="49"/>
      <c r="C87" s="49"/>
      <c r="D87" s="49" t="s">
        <v>217</v>
      </c>
      <c r="E87" s="97"/>
      <c r="F87" s="36">
        <f aca="true" t="shared" si="11" ref="F87:N87">SUM(F21+F36+F53+F62+F71+F80+F85)</f>
        <v>90800</v>
      </c>
      <c r="G87" s="36">
        <f t="shared" si="11"/>
        <v>222632</v>
      </c>
      <c r="H87" s="36">
        <f t="shared" si="11"/>
        <v>189392</v>
      </c>
      <c r="I87" s="36">
        <f t="shared" si="11"/>
        <v>86261</v>
      </c>
      <c r="J87" s="36">
        <f t="shared" si="11"/>
        <v>0</v>
      </c>
      <c r="K87" s="36">
        <f t="shared" si="11"/>
        <v>26200</v>
      </c>
      <c r="L87" s="36">
        <f t="shared" si="11"/>
        <v>82346</v>
      </c>
      <c r="M87" s="36">
        <f t="shared" si="11"/>
        <v>25000</v>
      </c>
      <c r="N87" s="36">
        <f t="shared" si="11"/>
        <v>561579</v>
      </c>
    </row>
    <row r="88" spans="1:14" ht="13.5">
      <c r="A88" s="80"/>
      <c r="B88" s="77"/>
      <c r="C88" s="77"/>
      <c r="D88" s="78"/>
      <c r="E88" s="77"/>
      <c r="F88" s="77"/>
      <c r="G88" s="77"/>
      <c r="H88" s="77"/>
      <c r="I88" s="77"/>
      <c r="J88" s="77"/>
      <c r="K88" s="77"/>
      <c r="L88" s="78"/>
      <c r="M88" s="79"/>
      <c r="N88" s="79"/>
    </row>
    <row r="89" spans="1:10" ht="17.25" customHeight="1">
      <c r="A89" s="193"/>
      <c r="B89" s="193"/>
      <c r="C89" s="193"/>
      <c r="D89" s="193"/>
      <c r="E89" s="193"/>
      <c r="F89" s="193"/>
      <c r="G89" s="193"/>
      <c r="H89" s="193"/>
      <c r="I89" s="193"/>
      <c r="J89" s="193"/>
    </row>
    <row r="90" spans="1:15" s="56" customFormat="1" ht="17.25" customHeight="1">
      <c r="A90" s="90"/>
      <c r="B90" s="201" t="s">
        <v>239</v>
      </c>
      <c r="C90" s="201"/>
      <c r="D90" s="201"/>
      <c r="E90" s="201"/>
      <c r="F90" s="201"/>
      <c r="G90" s="201"/>
      <c r="H90" s="201"/>
      <c r="I90" s="201"/>
      <c r="J90" s="201"/>
      <c r="K90" s="201"/>
      <c r="L90" s="201"/>
      <c r="M90" s="201"/>
      <c r="O90" s="18"/>
    </row>
    <row r="91" spans="1:13" ht="15.75">
      <c r="A91" s="91"/>
      <c r="B91" s="201" t="s">
        <v>228</v>
      </c>
      <c r="C91" s="201"/>
      <c r="D91" s="201"/>
      <c r="E91" s="201"/>
      <c r="F91" s="201"/>
      <c r="G91" s="201"/>
      <c r="H91" s="201"/>
      <c r="I91" s="201"/>
      <c r="J91" s="201"/>
      <c r="K91" s="201"/>
      <c r="L91" s="201"/>
      <c r="M91" s="201"/>
    </row>
    <row r="92" spans="1:13" ht="15.75">
      <c r="A92" s="91"/>
      <c r="B92" s="201" t="s">
        <v>220</v>
      </c>
      <c r="C92" s="201"/>
      <c r="D92" s="201"/>
      <c r="E92" s="201"/>
      <c r="F92" s="201"/>
      <c r="G92" s="201"/>
      <c r="H92" s="201"/>
      <c r="I92" s="201"/>
      <c r="J92" s="201"/>
      <c r="K92" s="201"/>
      <c r="L92" s="201"/>
      <c r="M92" s="201"/>
    </row>
    <row r="93" spans="1:13" ht="10.5" customHeight="1">
      <c r="A93" s="203"/>
      <c r="B93" s="203"/>
      <c r="C93" s="203"/>
      <c r="D93" s="203"/>
      <c r="E93" s="203"/>
      <c r="F93" s="203"/>
      <c r="G93" s="203"/>
      <c r="H93" s="203"/>
      <c r="I93" s="203"/>
      <c r="J93" s="203"/>
      <c r="K93" s="91"/>
      <c r="L93" s="91"/>
      <c r="M93" s="91"/>
    </row>
    <row r="94" spans="1:14" ht="84.75" customHeight="1">
      <c r="A94" s="202" t="s">
        <v>261</v>
      </c>
      <c r="B94" s="202"/>
      <c r="C94" s="202"/>
      <c r="D94" s="202"/>
      <c r="E94" s="202"/>
      <c r="F94" s="202"/>
      <c r="G94" s="202"/>
      <c r="H94" s="202"/>
      <c r="I94" s="202"/>
      <c r="J94" s="202"/>
      <c r="K94" s="202"/>
      <c r="L94" s="202"/>
      <c r="M94" s="202"/>
      <c r="N94" s="202"/>
    </row>
    <row r="95" spans="1:14" ht="184.5" customHeight="1">
      <c r="A95" s="202" t="s">
        <v>262</v>
      </c>
      <c r="B95" s="202"/>
      <c r="C95" s="202"/>
      <c r="D95" s="202"/>
      <c r="E95" s="202"/>
      <c r="F95" s="202"/>
      <c r="G95" s="202"/>
      <c r="H95" s="202"/>
      <c r="I95" s="202"/>
      <c r="J95" s="202"/>
      <c r="K95" s="202"/>
      <c r="L95" s="202"/>
      <c r="M95" s="202"/>
      <c r="N95" s="202"/>
    </row>
    <row r="96" spans="1:14" ht="255.75" customHeight="1">
      <c r="A96" s="202" t="s">
        <v>263</v>
      </c>
      <c r="B96" s="202"/>
      <c r="C96" s="202"/>
      <c r="D96" s="202"/>
      <c r="E96" s="202"/>
      <c r="F96" s="202"/>
      <c r="G96" s="202"/>
      <c r="H96" s="202"/>
      <c r="I96" s="202"/>
      <c r="J96" s="202"/>
      <c r="K96" s="202"/>
      <c r="L96" s="202"/>
      <c r="M96" s="202"/>
      <c r="N96" s="202"/>
    </row>
  </sheetData>
  <sheetProtection password="CC20" sheet="1" insertRows="0" deleteRows="0"/>
  <mergeCells count="79">
    <mergeCell ref="B91:M91"/>
    <mergeCell ref="B92:M92"/>
    <mergeCell ref="A94:N94"/>
    <mergeCell ref="A95:N95"/>
    <mergeCell ref="A96:N96"/>
    <mergeCell ref="B75:D75"/>
    <mergeCell ref="B76:D76"/>
    <mergeCell ref="B77:D77"/>
    <mergeCell ref="B90:M90"/>
    <mergeCell ref="A93:J93"/>
    <mergeCell ref="A6:N6"/>
    <mergeCell ref="B12:C12"/>
    <mergeCell ref="B26:C26"/>
    <mergeCell ref="B27:C27"/>
    <mergeCell ref="A22:A36"/>
    <mergeCell ref="B22:C22"/>
    <mergeCell ref="B31:C31"/>
    <mergeCell ref="B25:C25"/>
    <mergeCell ref="B24:C24"/>
    <mergeCell ref="B30:C30"/>
    <mergeCell ref="B52:D52"/>
    <mergeCell ref="A54:A62"/>
    <mergeCell ref="B46:D46"/>
    <mergeCell ref="B45:D45"/>
    <mergeCell ref="B32:C32"/>
    <mergeCell ref="B33:C33"/>
    <mergeCell ref="B40:D40"/>
    <mergeCell ref="B41:D41"/>
    <mergeCell ref="B42:D42"/>
    <mergeCell ref="B36:D36"/>
    <mergeCell ref="A63:A71"/>
    <mergeCell ref="B63:D63"/>
    <mergeCell ref="B64:D64"/>
    <mergeCell ref="A72:A80"/>
    <mergeCell ref="B72:D72"/>
    <mergeCell ref="B80:D80"/>
    <mergeCell ref="B74:D74"/>
    <mergeCell ref="B55:D55"/>
    <mergeCell ref="A37:A53"/>
    <mergeCell ref="B37:D37"/>
    <mergeCell ref="B54:D54"/>
    <mergeCell ref="B61:D61"/>
    <mergeCell ref="B62:D62"/>
    <mergeCell ref="B49:D49"/>
    <mergeCell ref="B47:D47"/>
    <mergeCell ref="B43:D43"/>
    <mergeCell ref="B48:D48"/>
    <mergeCell ref="B19:C19"/>
    <mergeCell ref="B18:C18"/>
    <mergeCell ref="B29:C29"/>
    <mergeCell ref="B20:C20"/>
    <mergeCell ref="B23:C23"/>
    <mergeCell ref="B28:C28"/>
    <mergeCell ref="B82:D82"/>
    <mergeCell ref="A81:A85"/>
    <mergeCell ref="B81:D81"/>
    <mergeCell ref="B85:D85"/>
    <mergeCell ref="A89:J89"/>
    <mergeCell ref="B84:D84"/>
    <mergeCell ref="A9:A21"/>
    <mergeCell ref="B73:D73"/>
    <mergeCell ref="B51:D51"/>
    <mergeCell ref="B53:D53"/>
    <mergeCell ref="B39:D39"/>
    <mergeCell ref="B50:D50"/>
    <mergeCell ref="B10:C10"/>
    <mergeCell ref="B11:C11"/>
    <mergeCell ref="B21:D21"/>
    <mergeCell ref="B44:D44"/>
    <mergeCell ref="A7:N7"/>
    <mergeCell ref="A1:D1"/>
    <mergeCell ref="A2:D2"/>
    <mergeCell ref="A3:D3"/>
    <mergeCell ref="B71:D71"/>
    <mergeCell ref="B34:C34"/>
    <mergeCell ref="B35:C35"/>
    <mergeCell ref="B38:D38"/>
    <mergeCell ref="B70:D70"/>
    <mergeCell ref="B8:D8"/>
  </mergeCells>
  <dataValidations count="3">
    <dataValidation type="whole" showInputMessage="1" showErrorMessage="1" errorTitle="Whole Numbers Only" error="Please enter whole numbers only." sqref="F55:M61 F82:M84 F64:M70 F23:M35 F38:M52 F73:M79 F10:M20">
      <formula1>0</formula1>
      <formula2>1000000000</formula2>
    </dataValidation>
    <dataValidation type="textLength" showInputMessage="1" showErrorMessage="1" errorTitle="Whole Numbers Only" error="Please enter whole numbers only." sqref="E10:E20">
      <formula1>0</formula1>
      <formula2>6</formula2>
    </dataValidation>
    <dataValidation type="textLength" allowBlank="1" showInputMessage="1" showErrorMessage="1" sqref="E23:E35 E38:E52 E55:E61 E64:E70 E73:E79 E82:E84">
      <formula1>0</formula1>
      <formula2>6</formula2>
    </dataValidation>
  </dataValidations>
  <hyperlinks>
    <hyperlink ref="A7" r:id="rId1" display="http://extranet.cccco.edu/Divisions/FinanceFacilities/FiscalStandards/BudgetandAccountingManual.aspx "/>
  </hyperlinks>
  <printOptions horizontalCentered="1"/>
  <pageMargins left="0.2" right="0.2" top="0.5" bottom="0.5" header="0.3" footer="0.3"/>
  <pageSetup fitToHeight="0" fitToWidth="1" horizontalDpi="600" verticalDpi="600" orientation="landscape" scale="79" r:id="rId3"/>
  <headerFooter>
    <oddFooter>&amp;L&amp;8Student Equity Plan Summary Budget
(8/18/15)&amp;C&amp;8Date Printed
&amp;D&amp;R&amp;8Page &amp;P of &amp;N</oddFooter>
  </headerFooter>
  <rowBreaks count="3" manualBreakCount="3">
    <brk id="36" max="13" man="1"/>
    <brk id="71" max="13" man="1"/>
    <brk id="89" max="13" man="1"/>
  </rowBreaks>
  <drawing r:id="rId2"/>
</worksheet>
</file>

<file path=xl/worksheets/sheet4.xml><?xml version="1.0" encoding="utf-8"?>
<worksheet xmlns="http://schemas.openxmlformats.org/spreadsheetml/2006/main" xmlns:r="http://schemas.openxmlformats.org/officeDocument/2006/relationships">
  <sheetPr codeName="Sheet7">
    <tabColor theme="1"/>
  </sheetPr>
  <dimension ref="A1:G118"/>
  <sheetViews>
    <sheetView zoomScalePageLayoutView="0" workbookViewId="0" topLeftCell="A79">
      <selection activeCell="C19" sqref="C19"/>
    </sheetView>
  </sheetViews>
  <sheetFormatPr defaultColWidth="9.140625" defaultRowHeight="12.75"/>
  <cols>
    <col min="1" max="1" width="25.00390625" style="14" customWidth="1"/>
    <col min="2" max="2" width="6.00390625" style="14" customWidth="1"/>
    <col min="3" max="3" width="30.140625" style="14" customWidth="1"/>
    <col min="4" max="4" width="3.140625" style="3" customWidth="1"/>
    <col min="5" max="5" width="2.28125" style="3" customWidth="1"/>
    <col min="6" max="6" width="2.57421875" style="3" customWidth="1"/>
    <col min="7" max="7" width="27.57421875" style="3" customWidth="1"/>
    <col min="8" max="8" width="4.7109375" style="3" customWidth="1"/>
    <col min="9" max="9" width="13.7109375" style="3" bestFit="1" customWidth="1"/>
    <col min="10" max="10" width="3.8515625" style="3" customWidth="1"/>
    <col min="11" max="11" width="49.421875" style="3" customWidth="1"/>
    <col min="12" max="16384" width="9.140625" style="3" customWidth="1"/>
  </cols>
  <sheetData>
    <row r="1" spans="1:3" ht="14.25">
      <c r="A1" s="1" t="s">
        <v>14</v>
      </c>
      <c r="B1" s="1"/>
      <c r="C1" s="2" t="s">
        <v>15</v>
      </c>
    </row>
    <row r="2" spans="1:7" ht="14.25">
      <c r="A2" s="4" t="s">
        <v>205</v>
      </c>
      <c r="B2" s="5"/>
      <c r="C2" s="6" t="s">
        <v>206</v>
      </c>
      <c r="G2" s="6" t="s">
        <v>204</v>
      </c>
    </row>
    <row r="3" spans="1:7" ht="14.25">
      <c r="A3" s="5" t="s">
        <v>16</v>
      </c>
      <c r="B3" s="5"/>
      <c r="C3" s="5" t="s">
        <v>17</v>
      </c>
      <c r="G3" s="3" t="s">
        <v>202</v>
      </c>
    </row>
    <row r="4" spans="1:7" ht="14.25">
      <c r="A4" s="5" t="s">
        <v>18</v>
      </c>
      <c r="B4" s="5"/>
      <c r="C4" s="5" t="s">
        <v>19</v>
      </c>
      <c r="G4" s="3" t="s">
        <v>203</v>
      </c>
    </row>
    <row r="5" spans="1:3" ht="14.25">
      <c r="A5" s="5" t="s">
        <v>20</v>
      </c>
      <c r="B5" s="5"/>
      <c r="C5" s="5" t="s">
        <v>21</v>
      </c>
    </row>
    <row r="6" spans="1:3" ht="14.25">
      <c r="A6" s="5" t="s">
        <v>22</v>
      </c>
      <c r="B6" s="5"/>
      <c r="C6" s="5" t="s">
        <v>23</v>
      </c>
    </row>
    <row r="7" spans="1:3" ht="14.25">
      <c r="A7" s="5" t="s">
        <v>24</v>
      </c>
      <c r="B7" s="5"/>
      <c r="C7" s="5" t="s">
        <v>25</v>
      </c>
    </row>
    <row r="8" spans="1:3" ht="14.25">
      <c r="A8" s="5" t="s">
        <v>26</v>
      </c>
      <c r="B8" s="7"/>
      <c r="C8" s="5" t="s">
        <v>27</v>
      </c>
    </row>
    <row r="9" spans="1:3" ht="14.25">
      <c r="A9" s="7" t="s">
        <v>28</v>
      </c>
      <c r="B9" s="7"/>
      <c r="C9" s="5" t="s">
        <v>29</v>
      </c>
    </row>
    <row r="10" spans="1:3" ht="14.25">
      <c r="A10" s="5" t="s">
        <v>30</v>
      </c>
      <c r="B10" s="5"/>
      <c r="C10" s="5" t="s">
        <v>31</v>
      </c>
    </row>
    <row r="11" spans="1:3" ht="14.25">
      <c r="A11" s="5" t="s">
        <v>32</v>
      </c>
      <c r="B11" s="5"/>
      <c r="C11" s="5" t="s">
        <v>33</v>
      </c>
    </row>
    <row r="12" spans="1:3" ht="14.25">
      <c r="A12" s="5" t="s">
        <v>34</v>
      </c>
      <c r="B12" s="5"/>
      <c r="C12" s="5" t="s">
        <v>35</v>
      </c>
    </row>
    <row r="13" spans="1:3" ht="14.25">
      <c r="A13" s="5" t="s">
        <v>36</v>
      </c>
      <c r="B13" s="5"/>
      <c r="C13" s="5" t="s">
        <v>37</v>
      </c>
    </row>
    <row r="14" spans="1:3" ht="14.25">
      <c r="A14" s="5" t="s">
        <v>38</v>
      </c>
      <c r="B14" s="5"/>
      <c r="C14" s="5" t="s">
        <v>39</v>
      </c>
    </row>
    <row r="15" spans="1:3" ht="14.25">
      <c r="A15" s="8" t="s">
        <v>40</v>
      </c>
      <c r="B15" s="5"/>
      <c r="C15" s="5" t="s">
        <v>41</v>
      </c>
    </row>
    <row r="16" spans="1:3" ht="14.25">
      <c r="A16" s="5" t="s">
        <v>42</v>
      </c>
      <c r="B16" s="5"/>
      <c r="C16" s="5" t="s">
        <v>43</v>
      </c>
    </row>
    <row r="17" spans="1:3" ht="14.25">
      <c r="A17" s="5" t="s">
        <v>44</v>
      </c>
      <c r="B17" s="5"/>
      <c r="C17" s="5" t="s">
        <v>45</v>
      </c>
    </row>
    <row r="18" spans="1:3" ht="14.25">
      <c r="A18" s="5" t="s">
        <v>46</v>
      </c>
      <c r="B18" s="5"/>
      <c r="C18" s="5" t="s">
        <v>47</v>
      </c>
    </row>
    <row r="19" spans="1:3" ht="14.25">
      <c r="A19" s="5" t="s">
        <v>48</v>
      </c>
      <c r="B19" s="8"/>
      <c r="C19" s="5" t="s">
        <v>242</v>
      </c>
    </row>
    <row r="20" spans="1:3" ht="14.25">
      <c r="A20" s="5" t="s">
        <v>50</v>
      </c>
      <c r="B20" s="5"/>
      <c r="C20" s="5" t="s">
        <v>49</v>
      </c>
    </row>
    <row r="21" spans="1:3" ht="14.25">
      <c r="A21" s="5" t="s">
        <v>52</v>
      </c>
      <c r="B21" s="5"/>
      <c r="C21" s="5" t="s">
        <v>51</v>
      </c>
    </row>
    <row r="22" spans="1:3" ht="14.25">
      <c r="A22" s="5" t="s">
        <v>54</v>
      </c>
      <c r="B22" s="5"/>
      <c r="C22" s="5" t="s">
        <v>53</v>
      </c>
    </row>
    <row r="23" spans="1:3" ht="14.25">
      <c r="A23" s="5" t="s">
        <v>56</v>
      </c>
      <c r="B23" s="5"/>
      <c r="C23" s="5" t="s">
        <v>55</v>
      </c>
    </row>
    <row r="24" spans="1:3" ht="14.25">
      <c r="A24" s="5" t="s">
        <v>58</v>
      </c>
      <c r="B24" s="5"/>
      <c r="C24" s="8" t="s">
        <v>57</v>
      </c>
    </row>
    <row r="25" spans="1:3" ht="14.25">
      <c r="A25" s="5" t="s">
        <v>60</v>
      </c>
      <c r="B25" s="5"/>
      <c r="C25" s="5" t="s">
        <v>59</v>
      </c>
    </row>
    <row r="26" spans="1:3" ht="14.25">
      <c r="A26" s="5" t="s">
        <v>62</v>
      </c>
      <c r="B26" s="5"/>
      <c r="C26" s="5" t="s">
        <v>61</v>
      </c>
    </row>
    <row r="27" spans="1:3" ht="14.25">
      <c r="A27" s="5" t="s">
        <v>64</v>
      </c>
      <c r="B27" s="5"/>
      <c r="C27" s="5" t="s">
        <v>63</v>
      </c>
    </row>
    <row r="28" spans="1:3" ht="14.25">
      <c r="A28" s="5" t="s">
        <v>66</v>
      </c>
      <c r="B28" s="5"/>
      <c r="C28" s="5" t="s">
        <v>65</v>
      </c>
    </row>
    <row r="29" spans="1:3" ht="14.25">
      <c r="A29" s="5" t="s">
        <v>68</v>
      </c>
      <c r="B29" s="5"/>
      <c r="C29" s="5" t="s">
        <v>67</v>
      </c>
    </row>
    <row r="30" spans="1:3" ht="14.25">
      <c r="A30" s="5" t="s">
        <v>70</v>
      </c>
      <c r="B30" s="5"/>
      <c r="C30" s="5" t="s">
        <v>69</v>
      </c>
    </row>
    <row r="31" spans="1:3" ht="14.25">
      <c r="A31" s="5" t="s">
        <v>72</v>
      </c>
      <c r="B31" s="5"/>
      <c r="C31" s="5" t="s">
        <v>71</v>
      </c>
    </row>
    <row r="32" spans="1:3" ht="14.25">
      <c r="A32" s="5" t="s">
        <v>74</v>
      </c>
      <c r="B32" s="5"/>
      <c r="C32" s="5" t="s">
        <v>73</v>
      </c>
    </row>
    <row r="33" spans="1:3" ht="14.25">
      <c r="A33" s="5" t="s">
        <v>76</v>
      </c>
      <c r="B33" s="5"/>
      <c r="C33" s="5" t="s">
        <v>75</v>
      </c>
    </row>
    <row r="34" spans="1:3" ht="14.25">
      <c r="A34" s="5" t="s">
        <v>78</v>
      </c>
      <c r="B34" s="5"/>
      <c r="C34" s="5" t="s">
        <v>77</v>
      </c>
    </row>
    <row r="35" spans="1:3" ht="14.25">
      <c r="A35" s="5" t="s">
        <v>80</v>
      </c>
      <c r="B35" s="5"/>
      <c r="C35" s="5" t="s">
        <v>79</v>
      </c>
    </row>
    <row r="36" spans="1:3" ht="14.25">
      <c r="A36" s="5" t="s">
        <v>82</v>
      </c>
      <c r="B36" s="5"/>
      <c r="C36" s="5" t="s">
        <v>81</v>
      </c>
    </row>
    <row r="37" spans="1:3" ht="14.25">
      <c r="A37" s="5" t="s">
        <v>84</v>
      </c>
      <c r="B37" s="5"/>
      <c r="C37" s="5" t="s">
        <v>83</v>
      </c>
    </row>
    <row r="38" spans="1:3" ht="14.25">
      <c r="A38" s="5" t="s">
        <v>86</v>
      </c>
      <c r="B38" s="5"/>
      <c r="C38" s="5" t="s">
        <v>85</v>
      </c>
    </row>
    <row r="39" spans="1:3" ht="14.25">
      <c r="A39" s="5" t="s">
        <v>88</v>
      </c>
      <c r="B39" s="5"/>
      <c r="C39" s="5" t="s">
        <v>87</v>
      </c>
    </row>
    <row r="40" spans="1:3" ht="14.25">
      <c r="A40" s="5" t="s">
        <v>90</v>
      </c>
      <c r="B40" s="5"/>
      <c r="C40" s="5" t="s">
        <v>89</v>
      </c>
    </row>
    <row r="41" spans="1:3" ht="14.25">
      <c r="A41" s="5" t="s">
        <v>92</v>
      </c>
      <c r="B41" s="5"/>
      <c r="C41" s="5" t="s">
        <v>91</v>
      </c>
    </row>
    <row r="42" spans="1:3" ht="14.25">
      <c r="A42" s="5" t="s">
        <v>94</v>
      </c>
      <c r="B42" s="5"/>
      <c r="C42" s="5" t="s">
        <v>93</v>
      </c>
    </row>
    <row r="43" spans="1:3" ht="14.25">
      <c r="A43" s="5" t="s">
        <v>96</v>
      </c>
      <c r="B43" s="5"/>
      <c r="C43" s="5" t="s">
        <v>95</v>
      </c>
    </row>
    <row r="44" spans="1:3" ht="14.25">
      <c r="A44" s="5" t="s">
        <v>98</v>
      </c>
      <c r="B44" s="5"/>
      <c r="C44" s="5" t="s">
        <v>97</v>
      </c>
    </row>
    <row r="45" spans="1:3" ht="14.25">
      <c r="A45" s="5" t="s">
        <v>100</v>
      </c>
      <c r="B45" s="5"/>
      <c r="C45" s="5" t="s">
        <v>99</v>
      </c>
    </row>
    <row r="46" spans="1:3" ht="14.25">
      <c r="A46" s="5" t="s">
        <v>102</v>
      </c>
      <c r="B46" s="5"/>
      <c r="C46" s="5" t="s">
        <v>101</v>
      </c>
    </row>
    <row r="47" spans="1:3" ht="14.25">
      <c r="A47" s="5" t="s">
        <v>104</v>
      </c>
      <c r="B47" s="5"/>
      <c r="C47" s="5" t="s">
        <v>103</v>
      </c>
    </row>
    <row r="48" spans="1:3" ht="14.25">
      <c r="A48" s="5" t="s">
        <v>106</v>
      </c>
      <c r="B48" s="5"/>
      <c r="C48" s="5" t="s">
        <v>105</v>
      </c>
    </row>
    <row r="49" spans="1:3" ht="14.25">
      <c r="A49" s="5" t="s">
        <v>108</v>
      </c>
      <c r="B49" s="5"/>
      <c r="C49" s="5" t="s">
        <v>107</v>
      </c>
    </row>
    <row r="50" spans="1:3" ht="14.25">
      <c r="A50" s="5" t="s">
        <v>110</v>
      </c>
      <c r="B50" s="5"/>
      <c r="C50" s="5" t="s">
        <v>109</v>
      </c>
    </row>
    <row r="51" spans="1:3" ht="14.25">
      <c r="A51" s="5" t="s">
        <v>112</v>
      </c>
      <c r="B51" s="5"/>
      <c r="C51" s="5" t="s">
        <v>111</v>
      </c>
    </row>
    <row r="52" spans="1:3" ht="14.25">
      <c r="A52" s="5" t="s">
        <v>114</v>
      </c>
      <c r="B52" s="5"/>
      <c r="C52" s="5" t="s">
        <v>113</v>
      </c>
    </row>
    <row r="53" spans="1:3" ht="14.25">
      <c r="A53" s="5" t="s">
        <v>116</v>
      </c>
      <c r="B53" s="5"/>
      <c r="C53" s="5" t="s">
        <v>115</v>
      </c>
    </row>
    <row r="54" spans="1:3" ht="14.25">
      <c r="A54" s="5" t="s">
        <v>118</v>
      </c>
      <c r="B54" s="5"/>
      <c r="C54" s="5" t="s">
        <v>117</v>
      </c>
    </row>
    <row r="55" spans="1:3" ht="14.25">
      <c r="A55" s="5" t="s">
        <v>120</v>
      </c>
      <c r="B55" s="5"/>
      <c r="C55" s="5" t="s">
        <v>119</v>
      </c>
    </row>
    <row r="56" spans="1:3" ht="14.25">
      <c r="A56" s="5" t="s">
        <v>122</v>
      </c>
      <c r="B56" s="5"/>
      <c r="C56" s="5" t="s">
        <v>121</v>
      </c>
    </row>
    <row r="57" spans="1:3" ht="14.25">
      <c r="A57" s="5" t="s">
        <v>124</v>
      </c>
      <c r="B57" s="5"/>
      <c r="C57" s="5" t="s">
        <v>123</v>
      </c>
    </row>
    <row r="58" spans="1:3" ht="14.25">
      <c r="A58" s="5" t="s">
        <v>126</v>
      </c>
      <c r="B58" s="5"/>
      <c r="C58" s="5" t="s">
        <v>125</v>
      </c>
    </row>
    <row r="59" spans="1:3" ht="14.25">
      <c r="A59" s="5" t="s">
        <v>128</v>
      </c>
      <c r="B59" s="5"/>
      <c r="C59" s="5" t="s">
        <v>127</v>
      </c>
    </row>
    <row r="60" spans="1:3" ht="14.25">
      <c r="A60" s="5" t="s">
        <v>130</v>
      </c>
      <c r="B60" s="5"/>
      <c r="C60" s="5" t="s">
        <v>129</v>
      </c>
    </row>
    <row r="61" spans="1:3" ht="14.25">
      <c r="A61" s="5" t="s">
        <v>132</v>
      </c>
      <c r="B61" s="5"/>
      <c r="C61" s="5" t="s">
        <v>131</v>
      </c>
    </row>
    <row r="62" spans="1:3" ht="14.25">
      <c r="A62" s="5" t="s">
        <v>134</v>
      </c>
      <c r="B62" s="5"/>
      <c r="C62" s="5" t="s">
        <v>133</v>
      </c>
    </row>
    <row r="63" spans="1:3" ht="14.25">
      <c r="A63" s="5" t="s">
        <v>136</v>
      </c>
      <c r="B63" s="5"/>
      <c r="C63" s="5" t="s">
        <v>135</v>
      </c>
    </row>
    <row r="64" spans="1:3" ht="14.25">
      <c r="A64" s="5" t="s">
        <v>138</v>
      </c>
      <c r="B64" s="5"/>
      <c r="C64" s="5" t="s">
        <v>137</v>
      </c>
    </row>
    <row r="65" spans="1:3" ht="14.25">
      <c r="A65" s="5" t="s">
        <v>140</v>
      </c>
      <c r="B65" s="5"/>
      <c r="C65" s="5" t="s">
        <v>139</v>
      </c>
    </row>
    <row r="66" spans="1:3" ht="14.25">
      <c r="A66" s="5" t="s">
        <v>142</v>
      </c>
      <c r="B66" s="5"/>
      <c r="C66" s="5" t="s">
        <v>141</v>
      </c>
    </row>
    <row r="67" spans="1:3" ht="14.25">
      <c r="A67" s="5" t="s">
        <v>144</v>
      </c>
      <c r="B67" s="5"/>
      <c r="C67" s="5" t="s">
        <v>143</v>
      </c>
    </row>
    <row r="68" spans="1:3" ht="14.25">
      <c r="A68" s="5" t="s">
        <v>146</v>
      </c>
      <c r="B68" s="5"/>
      <c r="C68" s="5" t="s">
        <v>145</v>
      </c>
    </row>
    <row r="69" spans="1:3" ht="14.25">
      <c r="A69" s="5" t="s">
        <v>148</v>
      </c>
      <c r="B69" s="5"/>
      <c r="C69" s="5" t="s">
        <v>147</v>
      </c>
    </row>
    <row r="70" spans="1:3" ht="14.25">
      <c r="A70" s="5" t="s">
        <v>150</v>
      </c>
      <c r="B70" s="5"/>
      <c r="C70" s="9" t="s">
        <v>149</v>
      </c>
    </row>
    <row r="71" spans="1:3" ht="14.25">
      <c r="A71" s="5" t="s">
        <v>152</v>
      </c>
      <c r="B71" s="5"/>
      <c r="C71" s="5" t="s">
        <v>151</v>
      </c>
    </row>
    <row r="72" spans="1:3" s="10" customFormat="1" ht="14.25">
      <c r="A72" s="5" t="s">
        <v>154</v>
      </c>
      <c r="B72" s="5"/>
      <c r="C72" s="5" t="s">
        <v>153</v>
      </c>
    </row>
    <row r="73" spans="1:3" s="10" customFormat="1" ht="14.25">
      <c r="A73" s="5" t="s">
        <v>156</v>
      </c>
      <c r="B73" s="5"/>
      <c r="C73" s="5" t="s">
        <v>155</v>
      </c>
    </row>
    <row r="74" spans="1:3" ht="14.25">
      <c r="A74" s="5" t="s">
        <v>158</v>
      </c>
      <c r="B74" s="5"/>
      <c r="C74" s="11" t="s">
        <v>157</v>
      </c>
    </row>
    <row r="75" spans="1:3" ht="14.25">
      <c r="A75" s="3"/>
      <c r="B75" s="5"/>
      <c r="C75" s="5" t="s">
        <v>159</v>
      </c>
    </row>
    <row r="76" spans="1:3" ht="14.25">
      <c r="A76" s="3"/>
      <c r="B76" s="5"/>
      <c r="C76" s="5" t="s">
        <v>160</v>
      </c>
    </row>
    <row r="77" spans="1:3" ht="14.25">
      <c r="A77" s="3"/>
      <c r="B77" s="5"/>
      <c r="C77" s="5" t="s">
        <v>161</v>
      </c>
    </row>
    <row r="78" spans="1:3" ht="14.25">
      <c r="A78" s="3"/>
      <c r="B78" s="5"/>
      <c r="C78" s="5" t="s">
        <v>162</v>
      </c>
    </row>
    <row r="79" spans="1:3" ht="14.25">
      <c r="A79" s="3"/>
      <c r="B79" s="5"/>
      <c r="C79" s="5" t="s">
        <v>163</v>
      </c>
    </row>
    <row r="80" spans="1:3" ht="14.25">
      <c r="A80" s="3"/>
      <c r="B80" s="5"/>
      <c r="C80" s="5" t="s">
        <v>164</v>
      </c>
    </row>
    <row r="81" spans="1:3" ht="14.25">
      <c r="A81" s="3"/>
      <c r="B81" s="5"/>
      <c r="C81" s="5" t="s">
        <v>165</v>
      </c>
    </row>
    <row r="82" spans="1:3" ht="14.25">
      <c r="A82" s="3"/>
      <c r="B82" s="5"/>
      <c r="C82" s="5" t="s">
        <v>166</v>
      </c>
    </row>
    <row r="83" spans="1:3" ht="14.25">
      <c r="A83" s="3"/>
      <c r="B83" s="5"/>
      <c r="C83" s="12" t="s">
        <v>167</v>
      </c>
    </row>
    <row r="84" spans="1:3" ht="14.25">
      <c r="A84" s="3"/>
      <c r="B84" s="5"/>
      <c r="C84" s="5" t="s">
        <v>168</v>
      </c>
    </row>
    <row r="85" spans="1:3" ht="14.25">
      <c r="A85" s="3"/>
      <c r="B85" s="5"/>
      <c r="C85" s="5" t="s">
        <v>169</v>
      </c>
    </row>
    <row r="86" spans="1:3" ht="14.25">
      <c r="A86" s="3"/>
      <c r="B86" s="5"/>
      <c r="C86" s="5" t="s">
        <v>170</v>
      </c>
    </row>
    <row r="87" spans="1:3" ht="14.25">
      <c r="A87" s="3"/>
      <c r="B87" s="5"/>
      <c r="C87" s="5" t="s">
        <v>171</v>
      </c>
    </row>
    <row r="88" spans="1:3" ht="14.25">
      <c r="A88" s="3"/>
      <c r="B88" s="5"/>
      <c r="C88" s="5" t="s">
        <v>172</v>
      </c>
    </row>
    <row r="89" spans="1:3" ht="14.25">
      <c r="A89" s="3"/>
      <c r="B89" s="5"/>
      <c r="C89" s="5" t="s">
        <v>173</v>
      </c>
    </row>
    <row r="90" spans="1:3" ht="14.25">
      <c r="A90" s="3"/>
      <c r="B90" s="5"/>
      <c r="C90" s="5" t="s">
        <v>174</v>
      </c>
    </row>
    <row r="91" spans="1:3" ht="14.25">
      <c r="A91" s="3"/>
      <c r="B91" s="5"/>
      <c r="C91" s="5" t="s">
        <v>175</v>
      </c>
    </row>
    <row r="92" spans="1:3" ht="14.25">
      <c r="A92" s="3"/>
      <c r="B92" s="5"/>
      <c r="C92" s="5" t="s">
        <v>176</v>
      </c>
    </row>
    <row r="93" spans="1:3" ht="14.25">
      <c r="A93" s="3"/>
      <c r="B93" s="5"/>
      <c r="C93" s="5" t="s">
        <v>177</v>
      </c>
    </row>
    <row r="94" spans="1:3" ht="14.25">
      <c r="A94" s="3"/>
      <c r="B94" s="5"/>
      <c r="C94" s="5" t="s">
        <v>178</v>
      </c>
    </row>
    <row r="95" spans="1:3" ht="14.25">
      <c r="A95" s="3"/>
      <c r="B95" s="5"/>
      <c r="C95" s="5" t="s">
        <v>179</v>
      </c>
    </row>
    <row r="96" spans="1:3" ht="14.25">
      <c r="A96" s="3"/>
      <c r="B96" s="5"/>
      <c r="C96" s="13" t="s">
        <v>180</v>
      </c>
    </row>
    <row r="97" spans="1:3" ht="14.25">
      <c r="A97" s="3"/>
      <c r="B97" s="5"/>
      <c r="C97" s="5" t="s">
        <v>181</v>
      </c>
    </row>
    <row r="98" spans="1:3" ht="14.25">
      <c r="A98" s="3"/>
      <c r="B98" s="5"/>
      <c r="C98" s="5" t="s">
        <v>182</v>
      </c>
    </row>
    <row r="99" spans="1:3" ht="14.25">
      <c r="A99" s="3"/>
      <c r="B99" s="5"/>
      <c r="C99" s="5" t="s">
        <v>183</v>
      </c>
    </row>
    <row r="100" spans="1:3" ht="14.25">
      <c r="A100" s="3"/>
      <c r="B100" s="5"/>
      <c r="C100" s="13" t="s">
        <v>184</v>
      </c>
    </row>
    <row r="101" spans="1:3" ht="14.25">
      <c r="A101" s="3"/>
      <c r="B101" s="5"/>
      <c r="C101" s="5" t="s">
        <v>185</v>
      </c>
    </row>
    <row r="102" spans="1:3" ht="14.25">
      <c r="A102" s="3"/>
      <c r="B102" s="5"/>
      <c r="C102" s="5" t="s">
        <v>186</v>
      </c>
    </row>
    <row r="103" spans="1:3" ht="14.25">
      <c r="A103" s="3"/>
      <c r="B103" s="5"/>
      <c r="C103" s="5" t="s">
        <v>187</v>
      </c>
    </row>
    <row r="104" spans="1:3" ht="14.25">
      <c r="A104" s="3"/>
      <c r="B104" s="5"/>
      <c r="C104" s="5" t="s">
        <v>188</v>
      </c>
    </row>
    <row r="105" spans="1:3" ht="14.25">
      <c r="A105" s="3"/>
      <c r="B105" s="5"/>
      <c r="C105" s="5" t="s">
        <v>189</v>
      </c>
    </row>
    <row r="106" spans="1:3" ht="14.25">
      <c r="A106" s="3"/>
      <c r="B106" s="5"/>
      <c r="C106" s="5" t="s">
        <v>190</v>
      </c>
    </row>
    <row r="107" spans="1:3" ht="14.25">
      <c r="A107" s="3"/>
      <c r="B107" s="5"/>
      <c r="C107" s="5" t="s">
        <v>191</v>
      </c>
    </row>
    <row r="108" spans="1:3" ht="14.25">
      <c r="A108" s="3"/>
      <c r="B108" s="5"/>
      <c r="C108" s="5" t="s">
        <v>192</v>
      </c>
    </row>
    <row r="109" spans="1:3" ht="14.25">
      <c r="A109" s="3"/>
      <c r="B109" s="5"/>
      <c r="C109" s="5" t="s">
        <v>193</v>
      </c>
    </row>
    <row r="110" spans="1:3" ht="14.25">
      <c r="A110" s="3"/>
      <c r="B110" s="5"/>
      <c r="C110" s="5" t="s">
        <v>194</v>
      </c>
    </row>
    <row r="111" spans="1:3" ht="14.25">
      <c r="A111" s="3"/>
      <c r="B111" s="5"/>
      <c r="C111" s="5" t="s">
        <v>195</v>
      </c>
    </row>
    <row r="112" spans="1:3" ht="14.25">
      <c r="A112" s="3"/>
      <c r="B112" s="5"/>
      <c r="C112" s="5" t="s">
        <v>196</v>
      </c>
    </row>
    <row r="113" spans="1:3" ht="14.25">
      <c r="A113" s="3"/>
      <c r="B113" s="5"/>
      <c r="C113" s="5" t="s">
        <v>197</v>
      </c>
    </row>
    <row r="114" spans="1:3" ht="14.25">
      <c r="A114" s="3"/>
      <c r="B114" s="5"/>
      <c r="C114" s="5" t="s">
        <v>198</v>
      </c>
    </row>
    <row r="115" spans="1:3" ht="14.25">
      <c r="A115" s="3"/>
      <c r="C115" s="5" t="s">
        <v>199</v>
      </c>
    </row>
    <row r="116" spans="1:3" ht="14.25">
      <c r="A116" s="3"/>
      <c r="C116" s="5" t="s">
        <v>200</v>
      </c>
    </row>
    <row r="117" ht="14.25">
      <c r="C117" s="15">
        <f>COUNTA(C3:C116)</f>
        <v>114</v>
      </c>
    </row>
    <row r="118" ht="14.25">
      <c r="C118" s="1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9"/>
  <dimension ref="A2:A4"/>
  <sheetViews>
    <sheetView zoomScalePageLayoutView="0" workbookViewId="0" topLeftCell="A1">
      <selection activeCell="A3" sqref="A3"/>
    </sheetView>
  </sheetViews>
  <sheetFormatPr defaultColWidth="9.140625" defaultRowHeight="12.75"/>
  <cols>
    <col min="1" max="16384" width="9.140625" style="46" customWidth="1"/>
  </cols>
  <sheetData>
    <row r="2" ht="12.75">
      <c r="A2" s="45" t="s">
        <v>212</v>
      </c>
    </row>
    <row r="3" ht="12.75">
      <c r="A3" s="45" t="s">
        <v>213</v>
      </c>
    </row>
    <row r="4" ht="12.75">
      <c r="A4" s="45" t="s">
        <v>214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I2" sqref="I2:L2"/>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Servin</dc:creator>
  <cp:keywords/>
  <dc:description/>
  <cp:lastModifiedBy>Lisa Putnam</cp:lastModifiedBy>
  <cp:lastPrinted>2015-08-19T21:25:45Z</cp:lastPrinted>
  <dcterms:created xsi:type="dcterms:W3CDTF">2006-01-10T19:40:34Z</dcterms:created>
  <dcterms:modified xsi:type="dcterms:W3CDTF">2015-10-29T00:43:16Z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